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67FF167E-2E15-409D-A28F-E73626C8E8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地図" sheetId="33" r:id="rId5"/>
    <sheet name="グランド配置図" sheetId="34" r:id="rId6"/>
    <sheet name="ﾃﾞｰﾀﾃｰﾌﾞﾙ" sheetId="14" r:id="rId7"/>
  </sheets>
  <definedNames>
    <definedName name="HTML_CodePage" hidden="1">932</definedName>
    <definedName name="HTML_Control" localSheetId="5" hidden="1">{"'日程表'!$B$2:$P$36"}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I14" i="2"/>
  <c r="K14" i="2"/>
  <c r="O14" i="2"/>
  <c r="D16" i="2"/>
  <c r="H16" i="2"/>
  <c r="K16" i="2"/>
  <c r="O16" i="2"/>
  <c r="D18" i="2"/>
  <c r="H18" i="2"/>
  <c r="I18" i="2"/>
  <c r="D24" i="14"/>
  <c r="I7" i="2"/>
  <c r="F24" i="14"/>
  <c r="D7" i="2"/>
  <c r="H24" i="14"/>
  <c r="H7" i="2"/>
  <c r="J24" i="14"/>
  <c r="K7" i="2"/>
  <c r="L24" i="14"/>
  <c r="O7" i="2"/>
  <c r="M24" i="14"/>
  <c r="P7" i="2"/>
  <c r="I8" i="2"/>
  <c r="F25" i="14"/>
  <c r="D8" i="2"/>
  <c r="H25" i="14"/>
  <c r="H8" i="2"/>
  <c r="J25" i="14"/>
  <c r="K8" i="2"/>
  <c r="L25" i="14"/>
  <c r="O8" i="2"/>
  <c r="P8" i="2"/>
  <c r="I9" i="2"/>
  <c r="F26" i="14"/>
  <c r="D9" i="2"/>
  <c r="H26" i="14"/>
  <c r="H9" i="2"/>
  <c r="J26" i="14"/>
  <c r="K9" i="2"/>
  <c r="L26" i="14"/>
  <c r="O9" i="2"/>
  <c r="P9" i="2"/>
  <c r="D27" i="14"/>
  <c r="I10" i="2"/>
  <c r="F27" i="14"/>
  <c r="D10" i="2"/>
  <c r="H27" i="14"/>
  <c r="H10" i="2"/>
  <c r="J27" i="14"/>
  <c r="K10" i="2"/>
  <c r="L27" i="14"/>
  <c r="O10" i="2"/>
  <c r="M27" i="14"/>
  <c r="P10" i="2"/>
  <c r="I11" i="2"/>
  <c r="F28" i="14"/>
  <c r="D11" i="2"/>
  <c r="H28" i="14"/>
  <c r="H11" i="2"/>
  <c r="J28" i="14"/>
  <c r="K11" i="2"/>
  <c r="L28" i="14"/>
  <c r="O11" i="2"/>
  <c r="P11" i="2"/>
  <c r="I12" i="2"/>
  <c r="F29" i="14"/>
  <c r="D12" i="2"/>
  <c r="H29" i="14"/>
  <c r="H12" i="2"/>
  <c r="J29" i="14"/>
  <c r="K12" i="2"/>
  <c r="L29" i="14"/>
  <c r="O12" i="2"/>
  <c r="P12" i="2"/>
  <c r="A1" i="9"/>
  <c r="F11" i="9"/>
  <c r="L11" i="9"/>
  <c r="F13" i="9"/>
  <c r="F16" i="9"/>
  <c r="G41" i="9"/>
  <c r="N41" i="9"/>
  <c r="G42" i="9"/>
  <c r="N42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C12" i="1"/>
  <c r="D12" i="1"/>
  <c r="E12" i="1"/>
  <c r="F12" i="1"/>
  <c r="G12" i="1"/>
  <c r="H12" i="1"/>
  <c r="I12" i="1"/>
  <c r="U12" i="1"/>
  <c r="V12" i="1"/>
  <c r="W12" i="1"/>
  <c r="B15" i="1"/>
  <c r="D14" i="1"/>
  <c r="C15" i="1"/>
  <c r="G15" i="1"/>
  <c r="H15" i="1"/>
  <c r="I15" i="1"/>
  <c r="J15" i="1"/>
  <c r="K15" i="1"/>
  <c r="L15" i="1"/>
  <c r="U15" i="1"/>
  <c r="V15" i="1"/>
  <c r="W15" i="1"/>
  <c r="B16" i="1"/>
  <c r="G14" i="1"/>
  <c r="C16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C22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<sst xmlns="http://schemas.openxmlformats.org/spreadsheetml/2006/main" count="353" uniqueCount="189">
  <si>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</si>
  <si>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</si>
  <si>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</si>
  <si>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</si>
  <si>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</si>
  <si>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</si>
  <si>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</si>
  <si>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</si>
  <si>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</si>
  <si>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</si>
  <si>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</si>
  <si>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</si>
  <si>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</si>
  <si>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</si>
  <si>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</si>
  <si>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</si>
  <si>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</si>
  <si>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</si>
  <si>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</si>
  <si>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</si>
  <si>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</si>
  <si>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</si>
  <si>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</si>
  <si>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</si>
  <si>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</si>
  <si>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</si>
  <si>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</si>
  <si>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</si>
  <si>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</si>
  <si>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</si>
  <si>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</si>
  <si>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</si>
  <si>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</si>
  <si>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</si>
  <si>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</si>
  <si>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</si>
  <si>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</si>
  <si>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</si>
  <si>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</si>
  <si>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</si>
  <si>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</si>
  <si>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</si>
  <si>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</si>
  <si>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</si>
  <si>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</si>
  <si>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</si>
  <si>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</si>
  <si>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</si>
  <si>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</si>
  <si>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</si>
  <si>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</si>
  <si>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</si>
  <si>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</si>
  <si>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</si>
  <si>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</si>
  <si>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</si>
  <si>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</si>
  <si>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</si>
  <si>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</si>
  <si>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</si>
  <si>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</si>
  <si>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</si>
  <si>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</si>
  <si>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</si>
  <si>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</si>
  <si>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</si>
  <si>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</si>
  <si>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</si>
  <si>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</si>
  <si>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</si>
  <si>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</si>
  <si>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</si>
  <si>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</si>
  <si>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</si>
  <si>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</si>
  <si>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</si>
  <si>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</si>
  <si>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</si>
  <si>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</si>
  <si>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</si>
  <si>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</si>
  <si>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</si>
  <si>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</si>
  <si>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</si>
  <si>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</si>
  <si>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</si>
  <si>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</si>
  <si>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</si>
  <si>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</si>
  <si>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</si>
  <si>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</si>
  <si>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</si>
  <si>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</si>
  <si>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</si>
  <si>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</si>
  <si>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</si>
  <si>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</si>
  <si>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</si>
  <si>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</si>
  <si>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</si>
  <si>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</si>
  <si>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</si>
  <si>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</si>
  <si>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神戸</t>
    <rPh sb="0" eb="2">
      <t>コウベ</t>
    </rPh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</si>
  <si>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</si>
  <si>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</si>
  <si>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</si>
  <si>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</si>
  <si>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</si>
  <si>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</si>
  <si>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</si>
  <si>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</si>
  <si>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</si>
  <si>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本部</t>
    <rPh sb="0" eb="2">
      <t>ホンブ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</si>
  <si>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</si>
  <si>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</si>
  <si>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</si>
  <si>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</si>
  <si>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最徐行！</t>
    <rPh sb="0" eb="1">
      <t>サイ</t>
    </rPh>
    <rPh sb="1" eb="3">
      <t>ジョコウ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</si>
  <si>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</si>
  <si>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バック駐車厳禁！</t>
    <rPh sb="3" eb="5">
      <t>チュウシャ</t>
    </rPh>
    <rPh sb="5" eb="7">
      <t>ゲンキン</t>
    </rPh>
    <phoneticPr fontId="3"/>
  </si>
  <si>
    <t>トイレ</t>
    <phoneticPr fontId="3"/>
  </si>
  <si>
    <t>アイドリング厳禁！</t>
    <rPh sb="6" eb="8">
      <t>ゲンキン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</si>
  <si>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41"/>
  </si>
  <si>
    <t>P</t>
    <phoneticPr fontId="3"/>
  </si>
  <si>
    <t>喫煙はココのみ！</t>
    <rPh sb="0" eb="2">
      <t>キツエン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</si>
  <si>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</si>
  <si>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芝生養生のためシート禁止</t>
    <rPh sb="0" eb="2">
      <t>シバフ</t>
    </rPh>
    <rPh sb="2" eb="4">
      <t>ヨウジョウ</t>
    </rPh>
    <rPh sb="10" eb="12">
      <t>キンシ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</si>
  <si>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</si>
  <si>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芝生養生のためシート禁止</t>
  </si>
  <si>
    <t>U-12 C</t>
  </si>
  <si>
    <t>U-12 C</t>
    <phoneticPr fontId="3"/>
  </si>
  <si>
    <t>U-12 D</t>
  </si>
  <si>
    <t>U-12 D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</si>
  <si>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</si>
  <si>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U-12</t>
    <phoneticPr fontId="3"/>
  </si>
  <si>
    <t>旭FCジュニア　U-12</t>
    <rPh sb="0" eb="1">
      <t>アサヒ</t>
    </rPh>
    <phoneticPr fontId="3"/>
  </si>
  <si>
    <t>U-12
C</t>
  </si>
  <si>
    <t>U-12
C</t>
    <phoneticPr fontId="3"/>
  </si>
  <si>
    <t>U-12
3決</t>
    <rPh sb="6" eb="7">
      <t>ケツ</t>
    </rPh>
    <phoneticPr fontId="3"/>
  </si>
  <si>
    <t>U-12
ﾌﾚﾝﾄﾞﾘｰ</t>
    <phoneticPr fontId="3"/>
  </si>
  <si>
    <t>U-12
決勝</t>
    <rPh sb="5" eb="7">
      <t>ケッショウ</t>
    </rPh>
    <phoneticPr fontId="3"/>
  </si>
  <si>
    <t>U-12　　C</t>
    <phoneticPr fontId="3"/>
  </si>
  <si>
    <t>U-12　　D</t>
    <phoneticPr fontId="3"/>
  </si>
  <si>
    <t>U-12</t>
    <phoneticPr fontId="3"/>
  </si>
  <si>
    <t>姫路</t>
    <rPh sb="0" eb="2">
      <t>ヒメジ</t>
    </rPh>
    <phoneticPr fontId="3"/>
  </si>
  <si>
    <t>U-12
D</t>
    <phoneticPr fontId="3"/>
  </si>
  <si>
    <t>川側　　　　　Bコート</t>
    <rPh sb="0" eb="1">
      <t>カワ</t>
    </rPh>
    <rPh sb="1" eb="2">
      <t>ガワ</t>
    </rPh>
    <phoneticPr fontId="3"/>
  </si>
  <si>
    <t>神戸</t>
    <rPh sb="0" eb="2">
      <t>コウベ</t>
    </rPh>
    <phoneticPr fontId="3"/>
  </si>
  <si>
    <t>北播磨</t>
    <rPh sb="0" eb="1">
      <t>キタ</t>
    </rPh>
    <rPh sb="1" eb="3">
      <t>ハリマ</t>
    </rPh>
    <phoneticPr fontId="3"/>
  </si>
  <si>
    <t>U-9　　A</t>
    <phoneticPr fontId="3"/>
  </si>
  <si>
    <t>U-9　　B</t>
    <phoneticPr fontId="3"/>
  </si>
  <si>
    <t>U-9</t>
    <phoneticPr fontId="3"/>
  </si>
  <si>
    <t>C1位</t>
    <rPh sb="2" eb="3">
      <t>イ</t>
    </rPh>
    <phoneticPr fontId="3"/>
  </si>
  <si>
    <t>D1位</t>
    <rPh sb="2" eb="3">
      <t>イ</t>
    </rPh>
    <phoneticPr fontId="3"/>
  </si>
  <si>
    <t>8B負</t>
    <rPh sb="2" eb="3">
      <t>マ</t>
    </rPh>
    <phoneticPr fontId="3"/>
  </si>
  <si>
    <t>7A負</t>
    <rPh sb="2" eb="3">
      <t>マ</t>
    </rPh>
    <phoneticPr fontId="3"/>
  </si>
  <si>
    <t>8A負</t>
    <rPh sb="2" eb="3">
      <t>マ</t>
    </rPh>
    <phoneticPr fontId="3"/>
  </si>
  <si>
    <t xml:space="preserve">A２位
</t>
    <rPh sb="2" eb="3">
      <t>イ</t>
    </rPh>
    <phoneticPr fontId="3"/>
  </si>
  <si>
    <t xml:space="preserve">B２位
</t>
    <rPh sb="2" eb="3">
      <t>イ</t>
    </rPh>
    <phoneticPr fontId="3"/>
  </si>
  <si>
    <t>チャレンジカップ　U-10　U-12</t>
    <phoneticPr fontId="3"/>
  </si>
  <si>
    <t>U-10.U-12</t>
    <phoneticPr fontId="3"/>
  </si>
  <si>
    <t>大会登録費　￥5，０００円(当日、徴収します)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</si>
  <si>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末広FC</t>
    <rPh sb="0" eb="2">
      <t>スエヒロ</t>
    </rPh>
    <phoneticPr fontId="3"/>
  </si>
  <si>
    <t>SVIC　FA　U-10</t>
    <phoneticPr fontId="3"/>
  </si>
  <si>
    <t>社FCジュニア　U-10</t>
    <rPh sb="0" eb="1">
      <t>ヤシロ</t>
    </rPh>
    <phoneticPr fontId="3"/>
  </si>
  <si>
    <t>駒ヶ林FC</t>
    <rPh sb="0" eb="3">
      <t>コマガバヤシ</t>
    </rPh>
    <phoneticPr fontId="3"/>
  </si>
  <si>
    <t>シエロFC</t>
    <phoneticPr fontId="3"/>
  </si>
  <si>
    <t>旭ＦＣジュニア　U-10</t>
    <rPh sb="0" eb="1">
      <t>アサヒ</t>
    </rPh>
    <phoneticPr fontId="3"/>
  </si>
  <si>
    <t>猪名川FC</t>
    <rPh sb="0" eb="3">
      <t>イナガワ</t>
    </rPh>
    <phoneticPr fontId="3"/>
  </si>
  <si>
    <t>FCやまざる</t>
    <phoneticPr fontId="3"/>
  </si>
  <si>
    <t>香寺SC</t>
    <rPh sb="0" eb="2">
      <t>コウデラ</t>
    </rPh>
    <phoneticPr fontId="3"/>
  </si>
  <si>
    <t>SVIC　FA　U-1２</t>
    <phoneticPr fontId="3"/>
  </si>
  <si>
    <t>社FCジュニア　U-12</t>
    <rPh sb="0" eb="1">
      <t>ヤシロ</t>
    </rPh>
    <phoneticPr fontId="3"/>
  </si>
  <si>
    <t>北摂</t>
    <rPh sb="0" eb="2">
      <t>ホクセツ</t>
    </rPh>
    <phoneticPr fontId="3"/>
  </si>
  <si>
    <t>淡路</t>
    <rPh sb="0" eb="2">
      <t>アワジ</t>
    </rPh>
    <phoneticPr fontId="3"/>
  </si>
  <si>
    <t>明石</t>
    <rPh sb="0" eb="2">
      <t>アカシ</t>
    </rPh>
    <phoneticPr fontId="3"/>
  </si>
  <si>
    <t>U-１０ A</t>
    <phoneticPr fontId="3"/>
  </si>
  <si>
    <t>U-１０ B</t>
    <phoneticPr fontId="3"/>
  </si>
  <si>
    <t>旭FCジュニア　U-10</t>
    <rPh sb="0" eb="1">
      <t>アサヒ</t>
    </rPh>
    <phoneticPr fontId="3"/>
  </si>
  <si>
    <t>社FCジュニア　U-１２</t>
    <rPh sb="0" eb="1">
      <t>ヤシロ</t>
    </rPh>
    <phoneticPr fontId="3"/>
  </si>
  <si>
    <t>U-１０</t>
    <phoneticPr fontId="3"/>
  </si>
  <si>
    <t>建物側　　　　　Aコート</t>
    <rPh sb="0" eb="2">
      <t>タテモノ</t>
    </rPh>
    <rPh sb="2" eb="3">
      <t>ガワ</t>
    </rPh>
    <phoneticPr fontId="3"/>
  </si>
  <si>
    <t>旭FCジュニア　監督</t>
    <rPh sb="0" eb="1">
      <t>アサヒ</t>
    </rPh>
    <rPh sb="8" eb="10">
      <t>カントク</t>
    </rPh>
    <phoneticPr fontId="3"/>
  </si>
  <si>
    <t>U-10
A</t>
    <phoneticPr fontId="3"/>
  </si>
  <si>
    <t>U-10
3決</t>
    <rPh sb="6" eb="7">
      <t>ケッ</t>
    </rPh>
    <phoneticPr fontId="3"/>
  </si>
  <si>
    <t>U-10
決勝</t>
    <rPh sb="5" eb="7">
      <t>ケッショウ</t>
    </rPh>
    <phoneticPr fontId="3"/>
  </si>
  <si>
    <t>U-10
B</t>
    <phoneticPr fontId="3"/>
  </si>
  <si>
    <t>U-12
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</si>
</sst>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HG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/>
      <top/>
      <bottom/>
      <diagonal style="thick">
        <color indexed="64"/>
      </diagonal>
    </border>
    <border diagonalUp="1" diagonalDown="1">
      <left/>
      <right/>
      <top/>
      <bottom/>
      <diagonal style="medium">
        <color indexed="64"/>
      </diagonal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43" fillId="0" borderId="0">
      <alignment vertical="center"/>
    </xf>
  </cellStyleXfs>
  <cellXfs count="436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3" fillId="0" borderId="7" xfId="19" applyFont="1" applyFill="1" applyBorder="1" applyAlignment="1">
      <alignment horizontal="centerContinuous" vertical="center" shrinkToFit="1"/>
    </xf>
    <xf numFmtId="0" fontId="13" fillId="0" borderId="4" xfId="19" applyFont="1" applyFill="1" applyBorder="1" applyAlignment="1">
      <alignment horizontal="centerContinuous" vertical="center" shrinkToFit="1"/>
    </xf>
    <xf numFmtId="0" fontId="13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7" fillId="0" borderId="0" xfId="6">
      <alignment vertical="center"/>
    </xf>
    <xf numFmtId="0" fontId="37" fillId="0" borderId="15" xfId="6" applyBorder="1">
      <alignment vertical="center"/>
    </xf>
    <xf numFmtId="0" fontId="37" fillId="0" borderId="16" xfId="6" applyBorder="1">
      <alignment vertical="center"/>
    </xf>
    <xf numFmtId="0" fontId="37" fillId="0" borderId="17" xfId="6" applyBorder="1">
      <alignment vertical="center"/>
    </xf>
    <xf numFmtId="0" fontId="37" fillId="0" borderId="18" xfId="6" applyBorder="1">
      <alignment vertical="center"/>
    </xf>
    <xf numFmtId="0" fontId="37" fillId="0" borderId="0" xfId="6" applyBorder="1">
      <alignment vertical="center"/>
    </xf>
    <xf numFmtId="0" fontId="37" fillId="0" borderId="19" xfId="6" applyBorder="1">
      <alignment vertical="center"/>
    </xf>
    <xf numFmtId="0" fontId="37" fillId="0" borderId="20" xfId="6" applyBorder="1">
      <alignment vertical="center"/>
    </xf>
    <xf numFmtId="0" fontId="37" fillId="0" borderId="21" xfId="6" applyBorder="1">
      <alignment vertical="center"/>
    </xf>
    <xf numFmtId="0" fontId="37" fillId="0" borderId="22" xfId="6" applyBorder="1">
      <alignment vertical="center"/>
    </xf>
    <xf numFmtId="0" fontId="24" fillId="0" borderId="0" xfId="6" applyFont="1">
      <alignment vertical="center"/>
    </xf>
    <xf numFmtId="0" fontId="24" fillId="0" borderId="0" xfId="6" applyFont="1" applyBorder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Fill="1" applyAlignment="1">
      <alignment horizontal="left" indent="1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1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7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3" fillId="0" borderId="7" xfId="19" applyNumberFormat="1" applyFont="1" applyFill="1" applyBorder="1" applyAlignment="1">
      <alignment horizontal="centerContinuous" vertical="center" shrinkToFit="1"/>
    </xf>
    <xf numFmtId="0" fontId="13" fillId="0" borderId="4" xfId="19" applyNumberFormat="1" applyFont="1" applyFill="1" applyBorder="1" applyAlignment="1">
      <alignment horizontal="centerContinuous" vertical="center" shrinkToFit="1"/>
    </xf>
    <xf numFmtId="0" fontId="13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 applyAlignme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9" applyFont="1" applyFill="1" applyBorder="1" applyAlignment="1">
      <alignment horizontal="left" vertical="center" shrinkToFit="1"/>
    </xf>
    <xf numFmtId="0" fontId="14" fillId="0" borderId="40" xfId="19" applyFont="1" applyFill="1" applyBorder="1" applyAlignment="1">
      <alignment horizontal="center" vertical="center" shrinkToFit="1"/>
    </xf>
    <xf numFmtId="0" fontId="12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2" fillId="0" borderId="11" xfId="19" applyFont="1" applyFill="1" applyBorder="1" applyAlignment="1">
      <alignment horizontal="center" vertical="center" shrinkToFit="1"/>
    </xf>
    <xf numFmtId="0" fontId="12" fillId="0" borderId="12" xfId="19" applyFont="1" applyFill="1" applyBorder="1" applyAlignment="1">
      <alignment horizontal="center" vertical="center" shrinkToFit="1"/>
    </xf>
    <xf numFmtId="0" fontId="12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9" applyFont="1" applyFill="1" applyBorder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 applyFill="1">
      <alignment vertical="center"/>
    </xf>
    <xf numFmtId="0" fontId="37" fillId="0" borderId="0" xfId="6" applyFill="1">
      <alignment vertical="center"/>
    </xf>
    <xf numFmtId="0" fontId="24" fillId="0" borderId="0" xfId="6" applyFont="1" applyFill="1">
      <alignment vertical="center"/>
    </xf>
    <xf numFmtId="0" fontId="34" fillId="0" borderId="1" xfId="18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4" fillId="3" borderId="0" xfId="6" applyFont="1" applyFill="1" applyAlignment="1">
      <alignment horizontal="right" vertical="center"/>
    </xf>
    <xf numFmtId="0" fontId="29" fillId="3" borderId="0" xfId="3" applyFont="1" applyFill="1" applyBorder="1" applyAlignment="1">
      <alignment horizontal="left" vertical="center"/>
    </xf>
    <xf numFmtId="0" fontId="29" fillId="3" borderId="0" xfId="3" applyFont="1" applyFill="1" applyBorder="1" applyAlignment="1">
      <alignment horizontal="left" vertical="center" shrinkToFit="1"/>
    </xf>
    <xf numFmtId="0" fontId="29" fillId="3" borderId="0" xfId="3" applyFont="1" applyFill="1" applyBorder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Border="1" applyAlignment="1">
      <alignment horizontal="left" vertical="center"/>
    </xf>
    <xf numFmtId="0" fontId="29" fillId="5" borderId="0" xfId="3" applyFont="1" applyFill="1" applyBorder="1" applyAlignment="1">
      <alignment horizontal="left" vertical="center" shrinkToFit="1"/>
    </xf>
    <xf numFmtId="0" fontId="29" fillId="5" borderId="0" xfId="3" applyFont="1" applyFill="1" applyBorder="1" applyAlignment="1">
      <alignment horizontal="right" vertical="center"/>
    </xf>
    <xf numFmtId="0" fontId="37" fillId="4" borderId="0" xfId="6" applyFill="1">
      <alignment vertical="center"/>
    </xf>
    <xf numFmtId="0" fontId="29" fillId="4" borderId="0" xfId="3" applyFont="1" applyFill="1" applyBorder="1" applyAlignment="1">
      <alignment horizontal="left" vertical="center"/>
    </xf>
    <xf numFmtId="0" fontId="29" fillId="4" borderId="0" xfId="3" applyFont="1" applyFill="1" applyBorder="1" applyAlignment="1">
      <alignment horizontal="left" vertical="center" shrinkToFit="1"/>
    </xf>
    <xf numFmtId="0" fontId="29" fillId="4" borderId="0" xfId="3" applyFont="1" applyFill="1" applyBorder="1" applyAlignment="1">
      <alignment horizontal="right" vertical="center"/>
    </xf>
    <xf numFmtId="0" fontId="24" fillId="6" borderId="0" xfId="6" applyFont="1" applyFill="1" applyAlignment="1">
      <alignment horizontal="right" vertical="center"/>
    </xf>
    <xf numFmtId="0" fontId="29" fillId="6" borderId="0" xfId="3" applyFont="1" applyFill="1" applyBorder="1" applyAlignment="1">
      <alignment horizontal="left" vertical="center"/>
    </xf>
    <xf numFmtId="0" fontId="29" fillId="6" borderId="0" xfId="3" applyFont="1" applyFill="1" applyBorder="1" applyAlignment="1">
      <alignment horizontal="left" vertical="center" shrinkToFit="1"/>
    </xf>
    <xf numFmtId="0" fontId="29" fillId="6" borderId="0" xfId="3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7" fontId="33" fillId="0" borderId="0" xfId="5" applyNumberFormat="1" applyFont="1" applyAlignment="1">
      <alignment horizontal="center" vertical="center"/>
    </xf>
    <xf numFmtId="0" fontId="6" fillId="7" borderId="13" xfId="0" applyFont="1" applyFill="1" applyBorder="1" applyAlignment="1">
      <alignment horizontal="center" vertical="center" shrinkToFit="1"/>
    </xf>
    <xf numFmtId="20" fontId="4" fillId="7" borderId="14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0" fontId="6" fillId="7" borderId="28" xfId="0" applyFont="1" applyFill="1" applyBorder="1" applyAlignment="1">
      <alignment horizontal="center" vertical="center" shrinkToFit="1"/>
    </xf>
    <xf numFmtId="49" fontId="6" fillId="7" borderId="27" xfId="0" applyNumberFormat="1" applyFont="1" applyFill="1" applyBorder="1" applyAlignment="1">
      <alignment horizontal="center" vertical="center" shrinkToFit="1"/>
    </xf>
    <xf numFmtId="0" fontId="6" fillId="7" borderId="29" xfId="0" applyNumberFormat="1" applyFont="1" applyFill="1" applyBorder="1" applyAlignment="1">
      <alignment horizontal="center" vertical="center" shrinkToFit="1"/>
    </xf>
    <xf numFmtId="0" fontId="5" fillId="7" borderId="33" xfId="0" applyFont="1" applyFill="1" applyBorder="1" applyAlignment="1">
      <alignment horizontal="center" vertical="center" shrinkToFit="1"/>
    </xf>
    <xf numFmtId="0" fontId="5" fillId="7" borderId="48" xfId="0" applyFont="1" applyFill="1" applyBorder="1" applyAlignment="1">
      <alignment horizontal="center" vertical="center" shrinkToFit="1"/>
    </xf>
    <xf numFmtId="0" fontId="29" fillId="7" borderId="58" xfId="0" applyFont="1" applyFill="1" applyBorder="1" applyAlignment="1">
      <alignment vertical="top" wrapText="1" shrinkToFit="1"/>
    </xf>
    <xf numFmtId="0" fontId="5" fillId="7" borderId="56" xfId="0" applyFont="1" applyFill="1" applyBorder="1" applyAlignment="1">
      <alignment vertical="top" wrapText="1" shrinkToFit="1"/>
    </xf>
    <xf numFmtId="0" fontId="5" fillId="7" borderId="61" xfId="0" applyFont="1" applyFill="1" applyBorder="1" applyAlignment="1">
      <alignment vertical="top" wrapText="1" shrinkToFit="1"/>
    </xf>
    <xf numFmtId="0" fontId="10" fillId="7" borderId="12" xfId="0" applyFont="1" applyFill="1" applyBorder="1" applyAlignment="1">
      <alignment horizontal="center" vertical="center" shrinkToFit="1"/>
    </xf>
    <xf numFmtId="0" fontId="29" fillId="7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9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7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7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Fill="1" applyBorder="1" applyAlignment="1">
      <alignment vertical="center" shrinkToFit="1"/>
    </xf>
    <xf numFmtId="0" fontId="37" fillId="0" borderId="23" xfId="6" applyBorder="1">
      <alignment vertical="center"/>
    </xf>
    <xf numFmtId="0" fontId="24" fillId="0" borderId="23" xfId="6" applyFont="1" applyBorder="1">
      <alignment vertical="center"/>
    </xf>
    <xf numFmtId="0" fontId="37" fillId="0" borderId="34" xfId="6" applyBorder="1">
      <alignment vertical="center"/>
    </xf>
    <xf numFmtId="0" fontId="24" fillId="0" borderId="51" xfId="6" applyFont="1" applyBorder="1">
      <alignment vertical="center"/>
    </xf>
    <xf numFmtId="0" fontId="37" fillId="0" borderId="51" xfId="6" applyBorder="1">
      <alignment vertical="center"/>
    </xf>
    <xf numFmtId="0" fontId="37" fillId="0" borderId="47" xfId="6" applyBorder="1">
      <alignment vertical="center"/>
    </xf>
    <xf numFmtId="0" fontId="37" fillId="0" borderId="33" xfId="6" applyBorder="1">
      <alignment vertical="center"/>
    </xf>
    <xf numFmtId="0" fontId="0" fillId="0" borderId="0" xfId="5" applyFont="1"/>
    <xf numFmtId="0" fontId="2" fillId="0" borderId="0" xfId="8" applyFont="1"/>
    <xf numFmtId="0" fontId="2" fillId="0" borderId="0" xfId="3">
      <alignment vertical="center"/>
    </xf>
    <xf numFmtId="0" fontId="2" fillId="0" borderId="0" xfId="3" applyBorder="1" applyAlignment="1">
      <alignment vertical="center"/>
    </xf>
    <xf numFmtId="0" fontId="2" fillId="0" borderId="0" xfId="3" applyBorder="1">
      <alignment vertical="center"/>
    </xf>
    <xf numFmtId="0" fontId="2" fillId="0" borderId="76" xfId="3" applyBorder="1">
      <alignment vertical="center"/>
    </xf>
    <xf numFmtId="0" fontId="2" fillId="0" borderId="22" xfId="3" applyFill="1" applyBorder="1">
      <alignment vertical="center"/>
    </xf>
    <xf numFmtId="0" fontId="2" fillId="0" borderId="20" xfId="3" applyFill="1" applyBorder="1">
      <alignment vertical="center"/>
    </xf>
    <xf numFmtId="0" fontId="2" fillId="3" borderId="0" xfId="3" applyFill="1">
      <alignment vertical="center"/>
    </xf>
    <xf numFmtId="0" fontId="2" fillId="0" borderId="19" xfId="3" applyFill="1" applyBorder="1">
      <alignment vertical="center"/>
    </xf>
    <xf numFmtId="0" fontId="2" fillId="0" borderId="18" xfId="3" applyFill="1" applyBorder="1">
      <alignment vertical="center"/>
    </xf>
    <xf numFmtId="0" fontId="2" fillId="0" borderId="0" xfId="3" applyFill="1" applyBorder="1">
      <alignment vertical="center"/>
    </xf>
    <xf numFmtId="0" fontId="2" fillId="0" borderId="17" xfId="3" applyFill="1" applyBorder="1">
      <alignment vertical="center"/>
    </xf>
    <xf numFmtId="0" fontId="2" fillId="0" borderId="16" xfId="3" applyFill="1" applyBorder="1">
      <alignment vertical="center"/>
    </xf>
    <xf numFmtId="0" fontId="2" fillId="0" borderId="15" xfId="3" applyFill="1" applyBorder="1">
      <alignment vertical="center"/>
    </xf>
    <xf numFmtId="0" fontId="35" fillId="0" borderId="77" xfId="3" applyFont="1" applyBorder="1">
      <alignment vertical="center"/>
    </xf>
    <xf numFmtId="0" fontId="2" fillId="0" borderId="0" xfId="3" applyFill="1">
      <alignment vertical="center"/>
    </xf>
    <xf numFmtId="0" fontId="2" fillId="0" borderId="21" xfId="3" applyFill="1" applyBorder="1">
      <alignment vertical="center"/>
    </xf>
    <xf numFmtId="0" fontId="2" fillId="0" borderId="78" xfId="3" applyBorder="1">
      <alignment vertical="center"/>
    </xf>
    <xf numFmtId="0" fontId="2" fillId="0" borderId="79" xfId="3" applyBorder="1">
      <alignment vertical="center"/>
    </xf>
    <xf numFmtId="0" fontId="2" fillId="0" borderId="77" xfId="3" applyBorder="1">
      <alignment vertical="center"/>
    </xf>
    <xf numFmtId="0" fontId="2" fillId="0" borderId="80" xfId="3" applyBorder="1">
      <alignment vertical="center"/>
    </xf>
    <xf numFmtId="0" fontId="35" fillId="3" borderId="0" xfId="3" applyFont="1" applyFill="1">
      <alignment vertical="center"/>
    </xf>
    <xf numFmtId="0" fontId="2" fillId="10" borderId="0" xfId="3" applyFill="1">
      <alignment vertical="center"/>
    </xf>
    <xf numFmtId="0" fontId="2" fillId="10" borderId="56" xfId="3" applyFill="1" applyBorder="1">
      <alignment vertical="center"/>
    </xf>
    <xf numFmtId="0" fontId="2" fillId="10" borderId="51" xfId="3" applyFill="1" applyBorder="1">
      <alignment vertical="center"/>
    </xf>
    <xf numFmtId="0" fontId="2" fillId="10" borderId="53" xfId="3" applyFill="1" applyBorder="1">
      <alignment vertical="center"/>
    </xf>
    <xf numFmtId="0" fontId="2" fillId="10" borderId="47" xfId="3" applyFill="1" applyBorder="1">
      <alignment vertical="center"/>
    </xf>
    <xf numFmtId="0" fontId="2" fillId="10" borderId="0" xfId="3" applyFill="1" applyBorder="1">
      <alignment vertical="center"/>
    </xf>
    <xf numFmtId="0" fontId="2" fillId="10" borderId="57" xfId="3" applyFill="1" applyBorder="1">
      <alignment vertical="center"/>
    </xf>
    <xf numFmtId="0" fontId="2" fillId="10" borderId="58" xfId="3" applyFill="1" applyBorder="1">
      <alignment vertical="center"/>
    </xf>
    <xf numFmtId="0" fontId="2" fillId="10" borderId="81" xfId="3" applyFill="1" applyBorder="1">
      <alignment vertical="center"/>
    </xf>
    <xf numFmtId="0" fontId="2" fillId="10" borderId="59" xfId="3" applyFill="1" applyBorder="1">
      <alignment vertical="center"/>
    </xf>
    <xf numFmtId="0" fontId="2" fillId="10" borderId="82" xfId="3" applyFill="1" applyBorder="1">
      <alignment vertical="center"/>
    </xf>
    <xf numFmtId="0" fontId="2" fillId="10" borderId="83" xfId="3" applyFill="1" applyBorder="1">
      <alignment vertical="center"/>
    </xf>
    <xf numFmtId="0" fontId="2" fillId="10" borderId="84" xfId="3" applyFill="1" applyBorder="1">
      <alignment vertical="center"/>
    </xf>
    <xf numFmtId="0" fontId="2" fillId="10" borderId="85" xfId="3" applyFill="1" applyBorder="1">
      <alignment vertical="center"/>
    </xf>
    <xf numFmtId="0" fontId="2" fillId="10" borderId="86" xfId="3" applyFill="1" applyBorder="1">
      <alignment vertical="center"/>
    </xf>
    <xf numFmtId="0" fontId="2" fillId="10" borderId="12" xfId="3" applyFill="1" applyBorder="1">
      <alignment vertical="center"/>
    </xf>
    <xf numFmtId="0" fontId="2" fillId="10" borderId="33" xfId="3" applyFill="1" applyBorder="1">
      <alignment vertical="center"/>
    </xf>
    <xf numFmtId="0" fontId="2" fillId="10" borderId="23" xfId="3" applyFill="1" applyBorder="1">
      <alignment vertical="center"/>
    </xf>
    <xf numFmtId="0" fontId="2" fillId="10" borderId="34" xfId="3" applyFill="1" applyBorder="1">
      <alignment vertical="center"/>
    </xf>
    <xf numFmtId="0" fontId="2" fillId="3" borderId="0" xfId="3" applyFill="1" applyBorder="1">
      <alignment vertical="center"/>
    </xf>
    <xf numFmtId="0" fontId="0" fillId="0" borderId="0" xfId="5" applyFont="1" applyAlignment="1">
      <alignment horizontal="right"/>
    </xf>
    <xf numFmtId="0" fontId="29" fillId="0" borderId="56" xfId="0" applyFont="1" applyFill="1" applyBorder="1" applyAlignment="1">
      <alignment vertical="top" wrapText="1" shrinkToFit="1"/>
    </xf>
    <xf numFmtId="0" fontId="29" fillId="0" borderId="58" xfId="0" applyFont="1" applyFill="1" applyBorder="1" applyAlignment="1">
      <alignment vertical="top" wrapText="1" shrinkToFit="1"/>
    </xf>
    <xf numFmtId="0" fontId="5" fillId="0" borderId="62" xfId="0" applyFont="1" applyFill="1" applyBorder="1" applyAlignment="1">
      <alignment vertical="top" wrapText="1" shrinkToFit="1"/>
    </xf>
    <xf numFmtId="0" fontId="29" fillId="0" borderId="51" xfId="0" applyFont="1" applyFill="1" applyBorder="1" applyAlignment="1">
      <alignment vertical="top" wrapText="1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7" borderId="59" xfId="0" applyFont="1" applyFill="1" applyBorder="1" applyAlignment="1">
      <alignment horizontal="center" vertical="center" shrinkToFit="1"/>
    </xf>
    <xf numFmtId="0" fontId="29" fillId="7" borderId="6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top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7" borderId="47" xfId="0" applyFont="1" applyFill="1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9" fillId="0" borderId="23" xfId="3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9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 shrinkToFit="1"/>
    </xf>
    <xf numFmtId="0" fontId="0" fillId="7" borderId="47" xfId="0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8" fillId="0" borderId="87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6" fillId="7" borderId="53" xfId="0" applyNumberFormat="1" applyFont="1" applyFill="1" applyBorder="1" applyAlignment="1">
      <alignment horizontal="center" vertical="center" shrinkToFit="1"/>
    </xf>
    <xf numFmtId="0" fontId="0" fillId="7" borderId="57" xfId="0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49" fontId="6" fillId="7" borderId="51" xfId="0" applyNumberFormat="1" applyFont="1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center" vertical="center" shrinkToFit="1"/>
    </xf>
    <xf numFmtId="20" fontId="4" fillId="0" borderId="61" xfId="0" applyNumberFormat="1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20" fontId="4" fillId="7" borderId="61" xfId="0" applyNumberFormat="1" applyFont="1" applyFill="1" applyBorder="1" applyAlignment="1">
      <alignment horizontal="center" vertical="center" shrinkToFit="1"/>
    </xf>
    <xf numFmtId="0" fontId="0" fillId="7" borderId="48" xfId="0" applyFill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9" fillId="7" borderId="69" xfId="0" applyFont="1" applyFill="1" applyBorder="1" applyAlignment="1">
      <alignment horizontal="center" vertical="center" wrapText="1" shrinkToFit="1"/>
    </xf>
    <xf numFmtId="0" fontId="10" fillId="7" borderId="32" xfId="0" applyFont="1" applyFill="1" applyBorder="1" applyAlignment="1">
      <alignment horizontal="center" vertical="center" shrinkToFit="1"/>
    </xf>
    <xf numFmtId="0" fontId="26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10" fillId="7" borderId="69" xfId="0" applyFont="1" applyFill="1" applyBorder="1" applyAlignment="1">
      <alignment horizontal="center" vertical="center" wrapText="1" shrinkToFit="1"/>
    </xf>
    <xf numFmtId="0" fontId="0" fillId="7" borderId="23" xfId="0" applyFill="1" applyBorder="1" applyAlignment="1">
      <alignment horizontal="center" vertical="center" shrinkToFit="1"/>
    </xf>
    <xf numFmtId="0" fontId="35" fillId="3" borderId="0" xfId="3" applyFont="1" applyFill="1" applyAlignment="1">
      <alignment vertical="center" textRotation="180" shrinkToFit="1"/>
    </xf>
    <xf numFmtId="0" fontId="35" fillId="0" borderId="0" xfId="24" applyFont="1" applyAlignment="1">
      <alignment vertical="center" textRotation="180" shrinkToFit="1"/>
    </xf>
    <xf numFmtId="0" fontId="9" fillId="10" borderId="22" xfId="3" applyFont="1" applyFill="1" applyBorder="1" applyAlignment="1">
      <alignment horizontal="center" vertical="center" textRotation="255"/>
    </xf>
    <xf numFmtId="0" fontId="9" fillId="10" borderId="21" xfId="3" applyFont="1" applyFill="1" applyBorder="1" applyAlignment="1">
      <alignment horizontal="center" vertical="center" textRotation="255"/>
    </xf>
    <xf numFmtId="0" fontId="9" fillId="10" borderId="20" xfId="3" applyFont="1" applyFill="1" applyBorder="1" applyAlignment="1">
      <alignment horizontal="center" vertical="center" textRotation="255"/>
    </xf>
    <xf numFmtId="0" fontId="9" fillId="10" borderId="19" xfId="3" applyFont="1" applyFill="1" applyBorder="1" applyAlignment="1">
      <alignment horizontal="center" vertical="center" textRotation="255"/>
    </xf>
    <xf numFmtId="0" fontId="9" fillId="10" borderId="0" xfId="3" applyFont="1" applyFill="1" applyBorder="1" applyAlignment="1">
      <alignment horizontal="center" vertical="center" textRotation="255"/>
    </xf>
    <xf numFmtId="0" fontId="9" fillId="10" borderId="18" xfId="3" applyFont="1" applyFill="1" applyBorder="1" applyAlignment="1">
      <alignment horizontal="center" vertical="center" textRotation="255"/>
    </xf>
    <xf numFmtId="0" fontId="9" fillId="10" borderId="17" xfId="3" applyFont="1" applyFill="1" applyBorder="1" applyAlignment="1">
      <alignment horizontal="center" vertical="center" textRotation="255"/>
    </xf>
    <xf numFmtId="0" fontId="9" fillId="10" borderId="16" xfId="3" applyFont="1" applyFill="1" applyBorder="1" applyAlignment="1">
      <alignment horizontal="center" vertical="center" textRotation="255"/>
    </xf>
    <xf numFmtId="0" fontId="9" fillId="10" borderId="15" xfId="3" applyFont="1" applyFill="1" applyBorder="1" applyAlignment="1">
      <alignment horizontal="center" vertical="center" textRotation="255"/>
    </xf>
    <xf numFmtId="0" fontId="39" fillId="0" borderId="0" xfId="3" applyFont="1" applyAlignment="1">
      <alignment horizontal="right" vertical="center"/>
    </xf>
    <xf numFmtId="0" fontId="2" fillId="0" borderId="74" xfId="3" applyBorder="1" applyAlignment="1">
      <alignment horizontal="center" vertical="center"/>
    </xf>
    <xf numFmtId="0" fontId="39" fillId="3" borderId="0" xfId="3" applyFont="1" applyFill="1" applyAlignment="1">
      <alignment horizontal="center" vertical="center" textRotation="255"/>
    </xf>
    <xf numFmtId="0" fontId="42" fillId="0" borderId="0" xfId="3" applyFont="1" applyAlignment="1">
      <alignment horizontal="center" vertical="center"/>
    </xf>
    <xf numFmtId="0" fontId="42" fillId="3" borderId="0" xfId="3" applyFont="1" applyFill="1" applyAlignment="1">
      <alignment horizontal="center" vertical="center"/>
    </xf>
    <xf numFmtId="0" fontId="40" fillId="8" borderId="75" xfId="3" applyFont="1" applyFill="1" applyBorder="1" applyAlignment="1">
      <alignment horizontal="center" vertical="center"/>
    </xf>
    <xf numFmtId="0" fontId="2" fillId="0" borderId="21" xfId="3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39" fillId="9" borderId="0" xfId="3" applyFont="1" applyFill="1" applyAlignment="1">
      <alignment horizontal="center" vertical="center" textRotation="255"/>
    </xf>
    <xf numFmtId="0" fontId="28" fillId="0" borderId="0" xfId="3" applyFont="1" applyFill="1" applyBorder="1" applyAlignment="1">
      <alignment horizontal="center" vertical="center"/>
    </xf>
    <xf numFmtId="0" fontId="28" fillId="0" borderId="16" xfId="3" applyFont="1" applyFill="1" applyBorder="1" applyAlignment="1">
      <alignment horizontal="center" vertical="center"/>
    </xf>
    <xf numFmtId="0" fontId="38" fillId="0" borderId="0" xfId="3" applyFont="1" applyAlignment="1">
      <alignment horizontal="left" vertical="top" wrapText="1"/>
    </xf>
    <xf numFmtId="0" fontId="39" fillId="0" borderId="0" xfId="3" applyFont="1" applyFill="1" applyBorder="1" applyAlignment="1">
      <alignment horizontal="left" vertical="center"/>
    </xf>
    <xf numFmtId="0" fontId="9" fillId="0" borderId="78" xfId="3" applyFont="1" applyBorder="1" applyAlignment="1">
      <alignment horizontal="center" vertical="top" textRotation="255" wrapText="1"/>
    </xf>
    <xf numFmtId="0" fontId="9" fillId="0" borderId="0" xfId="3" applyFont="1" applyBorder="1" applyAlignment="1">
      <alignment horizontal="center" vertical="top" textRotation="255" wrapText="1"/>
    </xf>
    <xf numFmtId="0" fontId="28" fillId="0" borderId="22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 wrapText="1"/>
    </xf>
    <xf numFmtId="0" fontId="28" fillId="0" borderId="20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15" xfId="3" applyFont="1" applyBorder="1" applyAlignment="1">
      <alignment horizontal="center" vertical="center" wrapText="1"/>
    </xf>
    <xf numFmtId="0" fontId="5" fillId="11" borderId="12" xfId="3" applyFont="1" applyFill="1" applyBorder="1" applyAlignment="1">
      <alignment vertical="center" shrinkToFit="1"/>
    </xf>
    <xf numFmtId="0" fontId="5" fillId="11" borderId="1" xfId="3" applyFont="1" applyFill="1" applyBorder="1" applyAlignment="1">
      <alignment vertical="center" shrinkToFit="1"/>
    </xf>
    <xf numFmtId="0" fontId="34" fillId="11" borderId="1" xfId="18" applyFont="1" applyFill="1" applyBorder="1" applyAlignment="1">
      <alignment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20" xr:uid="{00000000-0005-0000-0000-000005000000}"/>
    <cellStyle name="標準 14" xfId="24" xr:uid="{00000000-0005-0000-0000-000006000000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1" xr:uid="{00000000-0005-0000-0000-00000A000000}"/>
    <cellStyle name="標準 3" xfId="8" xr:uid="{00000000-0005-0000-0000-00000B000000}"/>
    <cellStyle name="標準 3 2" xfId="22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3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asahi cup 2015 Ｕ-１１・１２参加チーム" xfId="18" xr:uid="{00000000-0005-0000-0000-000017000000}"/>
    <cellStyle name="標準_Sheet1" xfId="19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285750</xdr:colOff>
      <xdr:row>39</xdr:row>
      <xdr:rowOff>95250</xdr:rowOff>
    </xdr:from>
    <xdr:ext cx="742832" cy="1923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600575" y="6915150"/>
          <a:ext cx="742832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セブンイレブン</a:t>
          </a:r>
          <a:r>
            <a:rPr kumimoji="1" lang="ja-JP" altLang="en-US" sz="600" b="1"/>
            <a:t>　・</a:t>
          </a:r>
        </a:p>
      </xdr:txBody>
    </xdr:sp>
    <xdr:clientData/>
  </xdr:one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24</xdr:row>
      <xdr:rowOff>47625</xdr:rowOff>
    </xdr:from>
    <xdr:to>
      <xdr:col>25</xdr:col>
      <xdr:colOff>0</xdr:colOff>
      <xdr:row>29</xdr:row>
      <xdr:rowOff>76200</xdr:rowOff>
    </xdr:to>
    <xdr:pic>
      <xdr:nvPicPr>
        <xdr:cNvPr id="2" name="Picture 8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104775</xdr:colOff>
      <xdr:row>48</xdr:row>
      <xdr:rowOff>104775</xdr:rowOff>
    </xdr:from>
    <xdr:to>
      <xdr:col>18</xdr:col>
      <xdr:colOff>66675</xdr:colOff>
      <xdr:row>49</xdr:row>
      <xdr:rowOff>95250</xdr:rowOff>
    </xdr:to>
    <xdr:sp macro="" textlink="">
      <xdr:nvSpPr>
        <xdr:cNvPr id="15" name="Oval 1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2209800" y="69627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45</xdr:row>
      <xdr:rowOff>28575</xdr:rowOff>
    </xdr:from>
    <xdr:to>
      <xdr:col>18</xdr:col>
      <xdr:colOff>66675</xdr:colOff>
      <xdr:row>46</xdr:row>
      <xdr:rowOff>19050</xdr:rowOff>
    </xdr:to>
    <xdr:sp macro="" textlink="">
      <xdr:nvSpPr>
        <xdr:cNvPr id="16" name="Oval 1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209800" y="6457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40</xdr:row>
      <xdr:rowOff>114300</xdr:rowOff>
    </xdr:from>
    <xdr:to>
      <xdr:col>19</xdr:col>
      <xdr:colOff>76200</xdr:colOff>
      <xdr:row>41</xdr:row>
      <xdr:rowOff>104775</xdr:rowOff>
    </xdr:to>
    <xdr:sp macro="" textlink="">
      <xdr:nvSpPr>
        <xdr:cNvPr id="17" name="Oval 1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2343150" y="58293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42</xdr:row>
      <xdr:rowOff>104775</xdr:rowOff>
    </xdr:from>
    <xdr:to>
      <xdr:col>19</xdr:col>
      <xdr:colOff>9525</xdr:colOff>
      <xdr:row>43</xdr:row>
      <xdr:rowOff>95250</xdr:rowOff>
    </xdr:to>
    <xdr:sp macro="" textlink="">
      <xdr:nvSpPr>
        <xdr:cNvPr id="18" name="Oval 16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2276475" y="61055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47</xdr:row>
      <xdr:rowOff>0</xdr:rowOff>
    </xdr:from>
    <xdr:to>
      <xdr:col>18</xdr:col>
      <xdr:colOff>66675</xdr:colOff>
      <xdr:row>47</xdr:row>
      <xdr:rowOff>133350</xdr:rowOff>
    </xdr:to>
    <xdr:sp macro="" textlink="">
      <xdr:nvSpPr>
        <xdr:cNvPr id="19" name="Oval 1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2209800" y="6715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38</xdr:row>
      <xdr:rowOff>66675</xdr:rowOff>
    </xdr:from>
    <xdr:to>
      <xdr:col>19</xdr:col>
      <xdr:colOff>114300</xdr:colOff>
      <xdr:row>39</xdr:row>
      <xdr:rowOff>57150</xdr:rowOff>
    </xdr:to>
    <xdr:sp macro="" textlink="">
      <xdr:nvSpPr>
        <xdr:cNvPr id="20" name="Oval 1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2381250" y="54959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34</xdr:row>
      <xdr:rowOff>28575</xdr:rowOff>
    </xdr:from>
    <xdr:to>
      <xdr:col>20</xdr:col>
      <xdr:colOff>38100</xdr:colOff>
      <xdr:row>35</xdr:row>
      <xdr:rowOff>19050</xdr:rowOff>
    </xdr:to>
    <xdr:sp macro="" textlink="">
      <xdr:nvSpPr>
        <xdr:cNvPr id="21" name="Oval 1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2428875" y="48863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56</xdr:row>
      <xdr:rowOff>28575</xdr:rowOff>
    </xdr:from>
    <xdr:to>
      <xdr:col>18</xdr:col>
      <xdr:colOff>76200</xdr:colOff>
      <xdr:row>57</xdr:row>
      <xdr:rowOff>19050</xdr:rowOff>
    </xdr:to>
    <xdr:sp macro="" textlink="">
      <xdr:nvSpPr>
        <xdr:cNvPr id="22" name="Oval 20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2219325" y="80295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58</xdr:row>
      <xdr:rowOff>28575</xdr:rowOff>
    </xdr:from>
    <xdr:to>
      <xdr:col>18</xdr:col>
      <xdr:colOff>76200</xdr:colOff>
      <xdr:row>59</xdr:row>
      <xdr:rowOff>19050</xdr:rowOff>
    </xdr:to>
    <xdr:sp macro="" textlink="">
      <xdr:nvSpPr>
        <xdr:cNvPr id="23" name="Oval 2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2219325" y="83153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33</xdr:row>
      <xdr:rowOff>104775</xdr:rowOff>
    </xdr:from>
    <xdr:to>
      <xdr:col>28</xdr:col>
      <xdr:colOff>76200</xdr:colOff>
      <xdr:row>34</xdr:row>
      <xdr:rowOff>95250</xdr:rowOff>
    </xdr:to>
    <xdr:sp macro="" textlink="">
      <xdr:nvSpPr>
        <xdr:cNvPr id="24" name="Oval 2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34575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33</xdr:row>
      <xdr:rowOff>104775</xdr:rowOff>
    </xdr:from>
    <xdr:to>
      <xdr:col>37</xdr:col>
      <xdr:colOff>95250</xdr:colOff>
      <xdr:row>34</xdr:row>
      <xdr:rowOff>95250</xdr:rowOff>
    </xdr:to>
    <xdr:sp macro="" textlink="">
      <xdr:nvSpPr>
        <xdr:cNvPr id="25" name="Oval 23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4591050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33</xdr:row>
      <xdr:rowOff>104775</xdr:rowOff>
    </xdr:from>
    <xdr:to>
      <xdr:col>41</xdr:col>
      <xdr:colOff>47625</xdr:colOff>
      <xdr:row>34</xdr:row>
      <xdr:rowOff>95250</xdr:rowOff>
    </xdr:to>
    <xdr:sp macro="" textlink="">
      <xdr:nvSpPr>
        <xdr:cNvPr id="26" name="Oval 24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503872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47625</xdr:colOff>
      <xdr:row>33</xdr:row>
      <xdr:rowOff>104775</xdr:rowOff>
    </xdr:from>
    <xdr:to>
      <xdr:col>35</xdr:col>
      <xdr:colOff>9525</xdr:colOff>
      <xdr:row>34</xdr:row>
      <xdr:rowOff>95250</xdr:rowOff>
    </xdr:to>
    <xdr:sp macro="" textlink="">
      <xdr:nvSpPr>
        <xdr:cNvPr id="27" name="Oval 2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42576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33</xdr:row>
      <xdr:rowOff>104775</xdr:rowOff>
    </xdr:from>
    <xdr:to>
      <xdr:col>45</xdr:col>
      <xdr:colOff>28575</xdr:colOff>
      <xdr:row>34</xdr:row>
      <xdr:rowOff>95250</xdr:rowOff>
    </xdr:to>
    <xdr:sp macro="" textlink="">
      <xdr:nvSpPr>
        <xdr:cNvPr id="28" name="Oval 26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55149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</xdr:row>
      <xdr:rowOff>114300</xdr:rowOff>
    </xdr:from>
    <xdr:to>
      <xdr:col>31</xdr:col>
      <xdr:colOff>114300</xdr:colOff>
      <xdr:row>34</xdr:row>
      <xdr:rowOff>104775</xdr:rowOff>
    </xdr:to>
    <xdr:sp macro="" textlink="">
      <xdr:nvSpPr>
        <xdr:cNvPr id="29" name="Oval 27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3867150" y="4829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48</xdr:col>
      <xdr:colOff>47625</xdr:colOff>
      <xdr:row>33</xdr:row>
      <xdr:rowOff>114300</xdr:rowOff>
    </xdr:from>
    <xdr:to>
      <xdr:col>49</xdr:col>
      <xdr:colOff>9525</xdr:colOff>
      <xdr:row>34</xdr:row>
      <xdr:rowOff>104775</xdr:rowOff>
    </xdr:to>
    <xdr:sp macro="" textlink="">
      <xdr:nvSpPr>
        <xdr:cNvPr id="30" name="Oval 28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5991225" y="4829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104775</xdr:colOff>
      <xdr:row>33</xdr:row>
      <xdr:rowOff>104775</xdr:rowOff>
    </xdr:from>
    <xdr:to>
      <xdr:col>22</xdr:col>
      <xdr:colOff>66675</xdr:colOff>
      <xdr:row>34</xdr:row>
      <xdr:rowOff>95250</xdr:rowOff>
    </xdr:to>
    <xdr:sp macro="" textlink="">
      <xdr:nvSpPr>
        <xdr:cNvPr id="31" name="Oval 29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2705100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36</xdr:row>
      <xdr:rowOff>47625</xdr:rowOff>
    </xdr:from>
    <xdr:to>
      <xdr:col>20</xdr:col>
      <xdr:colOff>9525</xdr:colOff>
      <xdr:row>37</xdr:row>
      <xdr:rowOff>38100</xdr:rowOff>
    </xdr:to>
    <xdr:sp macro="" textlink="">
      <xdr:nvSpPr>
        <xdr:cNvPr id="32" name="Oval 3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2400300" y="5191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33</xdr:row>
      <xdr:rowOff>104775</xdr:rowOff>
    </xdr:from>
    <xdr:to>
      <xdr:col>25</xdr:col>
      <xdr:colOff>66675</xdr:colOff>
      <xdr:row>34</xdr:row>
      <xdr:rowOff>95250</xdr:rowOff>
    </xdr:to>
    <xdr:sp macro="" textlink="">
      <xdr:nvSpPr>
        <xdr:cNvPr id="33" name="Oval 3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3076575" y="4819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61</xdr:row>
      <xdr:rowOff>104775</xdr:rowOff>
    </xdr:from>
    <xdr:to>
      <xdr:col>19</xdr:col>
      <xdr:colOff>28575</xdr:colOff>
      <xdr:row>62</xdr:row>
      <xdr:rowOff>95250</xdr:rowOff>
    </xdr:to>
    <xdr:sp macro="" textlink="">
      <xdr:nvSpPr>
        <xdr:cNvPr id="34" name="Oval 3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2295525" y="88201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66</xdr:row>
      <xdr:rowOff>0</xdr:rowOff>
    </xdr:from>
    <xdr:to>
      <xdr:col>19</xdr:col>
      <xdr:colOff>114300</xdr:colOff>
      <xdr:row>66</xdr:row>
      <xdr:rowOff>133350</xdr:rowOff>
    </xdr:to>
    <xdr:sp macro="" textlink="">
      <xdr:nvSpPr>
        <xdr:cNvPr id="35" name="Oval 3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2381250" y="9429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68</xdr:row>
      <xdr:rowOff>66675</xdr:rowOff>
    </xdr:from>
    <xdr:to>
      <xdr:col>20</xdr:col>
      <xdr:colOff>38100</xdr:colOff>
      <xdr:row>69</xdr:row>
      <xdr:rowOff>57150</xdr:rowOff>
    </xdr:to>
    <xdr:sp macro="" textlink="">
      <xdr:nvSpPr>
        <xdr:cNvPr id="36" name="Oval 3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2428875" y="9782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70</xdr:row>
      <xdr:rowOff>28575</xdr:rowOff>
    </xdr:from>
    <xdr:to>
      <xdr:col>20</xdr:col>
      <xdr:colOff>76200</xdr:colOff>
      <xdr:row>71</xdr:row>
      <xdr:rowOff>19050</xdr:rowOff>
    </xdr:to>
    <xdr:sp macro="" textlink="">
      <xdr:nvSpPr>
        <xdr:cNvPr id="37" name="Oval 3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2466975" y="100298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64</xdr:row>
      <xdr:rowOff>0</xdr:rowOff>
    </xdr:from>
    <xdr:to>
      <xdr:col>19</xdr:col>
      <xdr:colOff>66675</xdr:colOff>
      <xdr:row>64</xdr:row>
      <xdr:rowOff>133350</xdr:rowOff>
    </xdr:to>
    <xdr:sp macro="" textlink="">
      <xdr:nvSpPr>
        <xdr:cNvPr id="38" name="Oval 36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2333625" y="9144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59</xdr:row>
      <xdr:rowOff>123825</xdr:rowOff>
    </xdr:from>
    <xdr:to>
      <xdr:col>18</xdr:col>
      <xdr:colOff>76200</xdr:colOff>
      <xdr:row>60</xdr:row>
      <xdr:rowOff>114300</xdr:rowOff>
    </xdr:to>
    <xdr:sp macro="" textlink="">
      <xdr:nvSpPr>
        <xdr:cNvPr id="39" name="Oval 5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2219325" y="85534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40" name="Oval 56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41" name="Oval 5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42" name="Oval 6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43" name="Oval 6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44" name="Oval 6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45" name="Oval 6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46" name="Oval 64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47" name="Oval 65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48" name="Oval 66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49" name="Oval 67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50" name="Oval 68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51" name="Oval 6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52" name="Oval 7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53" name="Oval 7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54" name="Oval 7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55" name="Oval 73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56" name="Oval 7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57" name="Oval 7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58" name="Oval 7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59" name="Oval 7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60" name="Oval 8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61" name="Freeform 8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62" name="Oval 8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63" name="Freeform 8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3249930" y="5743575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3307080" y="8012430"/>
          <a:ext cx="1514536" cy="550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K23" sqref="K23"/>
    </sheetView>
  </sheetViews>
  <sheetFormatPr defaultRowHeight="13.5" x14ac:dyDescent="0.15"/>
  <cols>
    <col min="1" max="2" width="9" style="119"/>
    <col min="3" max="3" width="10.5" style="119" bestFit="1" customWidth="1"/>
    <col min="4" max="10" width="9" style="119"/>
    <col min="11" max="11" width="6.625" style="119" customWidth="1"/>
    <col min="12" max="16384" width="9" style="119"/>
  </cols>
  <sheetData>
    <row r="19" spans="9:9" x14ac:dyDescent="0.15">
      <c r="I19" s="286"/>
    </row>
    <row r="20" spans="9:9" x14ac:dyDescent="0.15">
      <c r="I20" s="243"/>
    </row>
    <row r="40" spans="1:8" ht="39.950000000000003" customHeight="1" x14ac:dyDescent="0.15">
      <c r="C40" s="302" t="s">
        <v>87</v>
      </c>
      <c r="D40" s="303"/>
      <c r="E40" s="304">
        <f>ﾃﾞｰﾀﾃｰﾌﾞﾙ!C2</f>
        <v>44555</v>
      </c>
      <c r="F40" s="305"/>
      <c r="G40" s="305"/>
      <c r="H40" s="198">
        <f>WEEKDAY(E40,1)</f>
        <v>7</v>
      </c>
    </row>
    <row r="41" spans="1:8" ht="39.950000000000003" customHeight="1" x14ac:dyDescent="0.15">
      <c r="A41" s="153"/>
      <c r="B41" s="70"/>
      <c r="C41" s="302" t="s">
        <v>102</v>
      </c>
      <c r="D41" s="303"/>
      <c r="E41" s="306" t="str">
        <f>ﾃﾞｰﾀﾃｰﾌﾞﾙ!C4</f>
        <v>U-10.U-12</v>
      </c>
      <c r="F41" s="307"/>
      <c r="G41" s="308"/>
      <c r="H41" s="152"/>
    </row>
    <row r="42" spans="1:8" ht="39.950000000000003" customHeight="1" x14ac:dyDescent="0.15">
      <c r="A42" s="153"/>
      <c r="B42" s="70"/>
      <c r="C42" s="302" t="s">
        <v>88</v>
      </c>
      <c r="D42" s="303"/>
      <c r="E42" s="306" t="str">
        <f>ﾃﾞｰﾀﾃｰﾌﾞﾙ!C3</f>
        <v>北播衛生公園グランド</v>
      </c>
      <c r="F42" s="307"/>
      <c r="G42" s="308"/>
      <c r="H42" s="305"/>
    </row>
    <row r="43" spans="1:8" x14ac:dyDescent="0.15">
      <c r="E43" s="243"/>
    </row>
    <row r="44" spans="1:8" x14ac:dyDescent="0.15">
      <c r="G44" s="33"/>
    </row>
    <row r="45" spans="1:8" x14ac:dyDescent="0.15">
      <c r="G45" s="32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40" workbookViewId="0">
      <selection activeCell="H57" sqref="H57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315" t="str">
        <f>ﾃﾞｰﾀﾃｰﾌﾞﾙ!C1</f>
        <v>チャレンジカップ　U-10　U-12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</row>
    <row r="2" spans="1:43" x14ac:dyDescent="0.1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</row>
    <row r="3" spans="1:43" x14ac:dyDescent="0.1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</row>
    <row r="4" spans="1:43" x14ac:dyDescent="0.15">
      <c r="A4" s="47"/>
      <c r="B4" s="316" t="s">
        <v>19</v>
      </c>
      <c r="C4" s="316"/>
      <c r="D4" s="317" t="s">
        <v>18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316"/>
      <c r="C5" s="316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316"/>
      <c r="C6" s="316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316"/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318" t="s">
        <v>48</v>
      </c>
      <c r="B8" s="319" t="s">
        <v>47</v>
      </c>
      <c r="C8" s="319"/>
      <c r="D8" s="319"/>
      <c r="E8" s="319"/>
      <c r="F8" s="60" t="s">
        <v>46</v>
      </c>
      <c r="G8" s="52"/>
      <c r="H8" s="52"/>
      <c r="I8" s="52"/>
      <c r="J8" s="52"/>
      <c r="K8" s="5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318"/>
      <c r="B9" s="319"/>
      <c r="C9" s="319"/>
      <c r="D9" s="319"/>
      <c r="E9" s="319"/>
      <c r="F9" s="59" t="s">
        <v>45</v>
      </c>
      <c r="G9" s="52"/>
      <c r="H9" s="52"/>
      <c r="I9" s="52"/>
      <c r="J9" s="52"/>
      <c r="K9" s="5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0"/>
      <c r="B10" s="56"/>
      <c r="C10" s="56"/>
      <c r="D10" s="56"/>
      <c r="E10" s="56"/>
      <c r="F10" s="59"/>
      <c r="G10" s="52"/>
      <c r="H10" s="52"/>
      <c r="I10" s="52"/>
      <c r="J10" s="52"/>
      <c r="K10" s="5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318" t="s">
        <v>44</v>
      </c>
      <c r="B11" s="319" t="s">
        <v>43</v>
      </c>
      <c r="C11" s="319"/>
      <c r="D11" s="319"/>
      <c r="E11" s="319"/>
      <c r="F11" s="320">
        <f>ﾃﾞｰﾀﾃｰﾌﾞﾙ!C2</f>
        <v>44555</v>
      </c>
      <c r="G11" s="320"/>
      <c r="H11" s="320"/>
      <c r="I11" s="320"/>
      <c r="J11" s="320"/>
      <c r="K11" s="320"/>
      <c r="L11" s="321">
        <f>WEEKDAY(F11,1)</f>
        <v>7</v>
      </c>
      <c r="M11" s="321"/>
      <c r="N11" s="113"/>
      <c r="O11" s="113"/>
      <c r="P11" s="113"/>
      <c r="Q11" s="11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318"/>
      <c r="B12" s="319"/>
      <c r="C12" s="319"/>
      <c r="D12" s="319"/>
      <c r="E12" s="319"/>
      <c r="F12" s="320"/>
      <c r="G12" s="320"/>
      <c r="H12" s="320"/>
      <c r="I12" s="320"/>
      <c r="J12" s="320"/>
      <c r="K12" s="320"/>
      <c r="L12" s="321"/>
      <c r="M12" s="321"/>
      <c r="N12" s="113"/>
      <c r="O12" s="113"/>
      <c r="P12" s="113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318" t="s">
        <v>42</v>
      </c>
      <c r="B13" s="319" t="s">
        <v>41</v>
      </c>
      <c r="C13" s="319"/>
      <c r="D13" s="319"/>
      <c r="E13" s="319"/>
      <c r="F13" s="323" t="str">
        <f>ﾃﾞｰﾀﾃｰﾌﾞﾙ!C3</f>
        <v>北播衛生公園グランド</v>
      </c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318" t="s">
        <v>40</v>
      </c>
      <c r="B16" s="319" t="s">
        <v>39</v>
      </c>
      <c r="C16" s="319"/>
      <c r="D16" s="319"/>
      <c r="E16" s="319"/>
      <c r="F16" s="319" t="str">
        <f>ﾃﾞｰﾀﾃｰﾌﾞﾙ!C4</f>
        <v>U-10.U-12</v>
      </c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318" t="s">
        <v>38</v>
      </c>
      <c r="B18" s="319" t="s">
        <v>37</v>
      </c>
      <c r="C18" s="319"/>
      <c r="D18" s="319"/>
      <c r="E18" s="319"/>
      <c r="F18" s="322" t="s">
        <v>162</v>
      </c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318"/>
      <c r="B19" s="319"/>
      <c r="C19" s="319"/>
      <c r="D19" s="319"/>
      <c r="E19" s="319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318" t="s">
        <v>36</v>
      </c>
      <c r="B20" s="317" t="s">
        <v>35</v>
      </c>
      <c r="C20" s="317"/>
      <c r="D20" s="317"/>
      <c r="E20" s="317"/>
      <c r="F20" s="57" t="s">
        <v>34</v>
      </c>
      <c r="G20" s="57"/>
      <c r="H20" s="57"/>
      <c r="I20" s="57"/>
      <c r="J20" s="56"/>
      <c r="K20" s="56"/>
      <c r="L20" s="56"/>
      <c r="M20" s="52"/>
      <c r="N20" s="5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318"/>
      <c r="B21" s="317"/>
      <c r="C21" s="317"/>
      <c r="D21" s="317"/>
      <c r="E21" s="317"/>
      <c r="F21" s="56"/>
      <c r="G21" s="56"/>
      <c r="H21" s="56"/>
      <c r="I21" s="56"/>
      <c r="J21" s="56"/>
      <c r="K21" s="56"/>
      <c r="L21" s="56"/>
      <c r="M21" s="52"/>
      <c r="N21" s="5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6" t="s">
        <v>33</v>
      </c>
      <c r="G22" s="47"/>
      <c r="H22" s="47"/>
      <c r="I22" s="56"/>
      <c r="J22" s="56"/>
      <c r="K22" s="56"/>
      <c r="L22" s="56"/>
      <c r="M22" s="52"/>
      <c r="N22" s="5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6" t="s">
        <v>52</v>
      </c>
      <c r="G23" s="47"/>
      <c r="H23" s="47"/>
      <c r="I23" s="56"/>
      <c r="J23" s="56"/>
      <c r="K23" s="56"/>
      <c r="L23" s="56"/>
      <c r="M23" s="52"/>
      <c r="N23" s="5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6"/>
      <c r="G24" s="47"/>
      <c r="H24" s="47"/>
      <c r="I24" s="56"/>
      <c r="J24" s="56"/>
      <c r="K24" s="56"/>
      <c r="L24" s="56"/>
      <c r="M24" s="52"/>
      <c r="N24" s="5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6" t="s">
        <v>70</v>
      </c>
      <c r="G25" s="47"/>
      <c r="H25" s="47"/>
      <c r="I25" s="56"/>
      <c r="J25" s="56"/>
      <c r="K25" s="56"/>
      <c r="L25" s="56"/>
      <c r="M25" s="52"/>
      <c r="N25" s="5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4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8" t="s">
        <v>31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5" t="s">
        <v>30</v>
      </c>
      <c r="G28" s="56"/>
      <c r="H28" s="56"/>
      <c r="I28" s="56"/>
      <c r="J28" s="56"/>
      <c r="K28" s="56"/>
      <c r="L28" s="5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5" t="s">
        <v>29</v>
      </c>
      <c r="G29" s="56"/>
      <c r="H29" s="56"/>
      <c r="I29" s="56"/>
      <c r="J29" s="56"/>
      <c r="K29" s="56"/>
      <c r="L29" s="56"/>
      <c r="M29" s="52"/>
      <c r="N29" s="5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2"/>
      <c r="E30" s="52"/>
      <c r="F30" s="55" t="s">
        <v>28</v>
      </c>
      <c r="G30" s="53"/>
      <c r="H30" s="53"/>
      <c r="I30" s="52"/>
      <c r="J30" s="52"/>
      <c r="K30" s="52"/>
      <c r="L30" s="52"/>
      <c r="M30" s="52"/>
      <c r="N30" s="5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5" t="s">
        <v>27</v>
      </c>
      <c r="G31" s="53"/>
      <c r="H31" s="53"/>
      <c r="I31" s="52"/>
      <c r="J31" s="52"/>
      <c r="K31" s="52"/>
      <c r="L31" s="52"/>
      <c r="M31" s="52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5" t="s">
        <v>111</v>
      </c>
      <c r="G32" s="53"/>
      <c r="H32" s="53"/>
      <c r="I32" s="52"/>
      <c r="J32" s="52"/>
      <c r="K32" s="52"/>
      <c r="L32" s="52"/>
      <c r="M32" s="52"/>
      <c r="N32" s="5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5"/>
      <c r="G33" s="52" t="s">
        <v>112</v>
      </c>
      <c r="H33" s="53"/>
      <c r="I33" s="52"/>
      <c r="J33" s="52"/>
      <c r="K33" s="52"/>
      <c r="L33" s="52"/>
      <c r="M33" s="52"/>
      <c r="N33" s="52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4" t="s">
        <v>26</v>
      </c>
      <c r="G34" s="53"/>
      <c r="H34" s="53"/>
      <c r="I34" s="47"/>
      <c r="J34" s="47"/>
      <c r="K34" s="47"/>
      <c r="L34" s="52"/>
      <c r="M34" s="52"/>
      <c r="N34" s="5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4"/>
      <c r="G35" s="53"/>
      <c r="H35" s="53"/>
      <c r="I35" s="47"/>
      <c r="J35" s="47"/>
      <c r="K35" s="47"/>
      <c r="L35" s="52"/>
      <c r="M35" s="52"/>
      <c r="N35" s="5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2"/>
      <c r="E36" s="52"/>
      <c r="F36" s="54"/>
      <c r="G36" s="53"/>
      <c r="H36" s="53"/>
      <c r="I36" s="47"/>
      <c r="J36" s="47"/>
      <c r="K36" s="47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318" t="s">
        <v>25</v>
      </c>
      <c r="B37" s="317" t="s">
        <v>24</v>
      </c>
      <c r="C37" s="317"/>
      <c r="D37" s="317"/>
      <c r="E37" s="317"/>
      <c r="F37" s="47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318"/>
      <c r="B38" s="317"/>
      <c r="C38" s="317"/>
      <c r="D38" s="317"/>
      <c r="E38" s="317"/>
      <c r="F38" s="51" t="s">
        <v>22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1"/>
      <c r="AI40" s="61"/>
    </row>
    <row r="41" spans="1:38" x14ac:dyDescent="0.15">
      <c r="A41" s="318" t="s">
        <v>21</v>
      </c>
      <c r="B41" s="316" t="s">
        <v>20</v>
      </c>
      <c r="C41" s="316"/>
      <c r="D41" s="316"/>
      <c r="E41" s="316"/>
      <c r="F41" s="228">
        <v>1</v>
      </c>
      <c r="G41" s="313" t="str">
        <f>ﾃﾞｰﾀﾃｰﾌﾞﾙ!J8</f>
        <v>末広FC</v>
      </c>
      <c r="H41" s="314"/>
      <c r="I41" s="314"/>
      <c r="J41" s="314"/>
      <c r="K41" s="314"/>
      <c r="L41" s="314"/>
      <c r="M41" s="314"/>
      <c r="N41" s="229" t="str">
        <f>ﾃﾞｰﾀﾃｰﾌﾞﾙ!I8</f>
        <v>北摂</v>
      </c>
      <c r="O41" s="230"/>
      <c r="P41" s="230"/>
      <c r="Q41" s="230"/>
      <c r="R41" s="230"/>
      <c r="S41" s="230"/>
      <c r="T41" s="230"/>
      <c r="U41" s="231"/>
      <c r="AE41" s="48"/>
      <c r="AK41" s="105"/>
      <c r="AL41" s="106"/>
    </row>
    <row r="42" spans="1:38" x14ac:dyDescent="0.15">
      <c r="A42" s="318"/>
      <c r="B42" s="316"/>
      <c r="C42" s="316"/>
      <c r="D42" s="316"/>
      <c r="E42" s="316"/>
      <c r="F42" s="232">
        <v>2</v>
      </c>
      <c r="G42" s="309" t="str">
        <f>ﾃﾞｰﾀﾃｰﾌﾞﾙ!J9</f>
        <v>SVIC　FA　U-10</v>
      </c>
      <c r="H42" s="310"/>
      <c r="I42" s="310"/>
      <c r="J42" s="310"/>
      <c r="K42" s="310"/>
      <c r="L42" s="310"/>
      <c r="M42" s="310"/>
      <c r="N42" s="225" t="str">
        <f>ﾃﾞｰﾀﾃｰﾌﾞﾙ!I9</f>
        <v>神戸</v>
      </c>
      <c r="O42" s="48"/>
      <c r="P42" s="48"/>
      <c r="Q42" s="48"/>
      <c r="R42" s="42"/>
      <c r="S42" s="42"/>
      <c r="T42" s="42"/>
      <c r="U42" s="233"/>
      <c r="AE42" s="48"/>
      <c r="AK42" s="105"/>
      <c r="AL42" s="106"/>
    </row>
    <row r="43" spans="1:38" ht="17.25" x14ac:dyDescent="0.15">
      <c r="B43" s="49"/>
      <c r="C43" s="49"/>
      <c r="D43" s="49"/>
      <c r="F43" s="232">
        <v>3</v>
      </c>
      <c r="G43" s="309" t="str">
        <f>ﾃﾞｰﾀﾃｰﾌﾞﾙ!J10</f>
        <v>社FCジュニア　U-10</v>
      </c>
      <c r="H43" s="310"/>
      <c r="I43" s="310"/>
      <c r="J43" s="310"/>
      <c r="K43" s="310"/>
      <c r="L43" s="310"/>
      <c r="M43" s="310"/>
      <c r="N43" s="225" t="str">
        <f>ﾃﾞｰﾀﾃｰﾌﾞﾙ!I10</f>
        <v>北播磨</v>
      </c>
      <c r="O43" s="42"/>
      <c r="P43" s="42" t="s">
        <v>181</v>
      </c>
      <c r="Q43" s="42"/>
      <c r="R43" s="42"/>
      <c r="S43" s="42"/>
      <c r="T43" s="42"/>
      <c r="U43" s="233"/>
      <c r="AK43" s="105"/>
      <c r="AL43" s="106"/>
    </row>
    <row r="44" spans="1:38" x14ac:dyDescent="0.15">
      <c r="F44" s="232">
        <v>4</v>
      </c>
      <c r="G44" s="309" t="str">
        <f>ﾃﾞｰﾀﾃｰﾌﾞﾙ!J11</f>
        <v>駒ヶ林FC</v>
      </c>
      <c r="H44" s="310"/>
      <c r="I44" s="310"/>
      <c r="J44" s="310"/>
      <c r="K44" s="310"/>
      <c r="L44" s="310"/>
      <c r="M44" s="310"/>
      <c r="N44" s="225" t="str">
        <f>ﾃﾞｰﾀﾃｰﾌﾞﾙ!I11</f>
        <v>神戸</v>
      </c>
      <c r="O44" s="48"/>
      <c r="P44" s="48"/>
      <c r="Q44" s="48"/>
      <c r="R44" s="42"/>
      <c r="S44" s="42"/>
      <c r="T44" s="48"/>
      <c r="U44" s="233"/>
      <c r="AK44" s="105"/>
      <c r="AL44" s="106"/>
    </row>
    <row r="45" spans="1:38" x14ac:dyDescent="0.15">
      <c r="F45" s="232">
        <v>5</v>
      </c>
      <c r="G45" s="309" t="str">
        <f>ﾃﾞｰﾀﾃｰﾌﾞﾙ!J12</f>
        <v>シエロFC</v>
      </c>
      <c r="H45" s="310"/>
      <c r="I45" s="310"/>
      <c r="J45" s="310"/>
      <c r="K45" s="310"/>
      <c r="L45" s="310"/>
      <c r="M45" s="310"/>
      <c r="N45" s="225" t="str">
        <f>ﾃﾞｰﾀﾃｰﾌﾞﾙ!I12</f>
        <v>淡路</v>
      </c>
      <c r="O45" s="48"/>
      <c r="P45" s="48"/>
      <c r="Q45" s="48"/>
      <c r="R45" s="42"/>
      <c r="S45" s="42"/>
      <c r="T45" s="48"/>
      <c r="U45" s="233"/>
      <c r="AK45" s="105"/>
      <c r="AL45" s="106"/>
    </row>
    <row r="46" spans="1:38" x14ac:dyDescent="0.15">
      <c r="A46" s="47"/>
      <c r="B46" s="47"/>
      <c r="C46" s="47"/>
      <c r="D46" s="47"/>
      <c r="E46" s="47"/>
      <c r="F46" s="234">
        <v>6</v>
      </c>
      <c r="G46" s="311" t="str">
        <f>ﾃﾞｰﾀﾃｰﾌﾞﾙ!J13</f>
        <v>旭ＦＣジュニア　U-10</v>
      </c>
      <c r="H46" s="312"/>
      <c r="I46" s="312"/>
      <c r="J46" s="312"/>
      <c r="K46" s="312"/>
      <c r="L46" s="312"/>
      <c r="M46" s="312"/>
      <c r="N46" s="235" t="str">
        <f>ﾃﾞｰﾀﾃｰﾌﾞﾙ!I13</f>
        <v>北播磨</v>
      </c>
      <c r="O46" s="236"/>
      <c r="P46" s="237"/>
      <c r="Q46" s="237"/>
      <c r="R46" s="236"/>
      <c r="S46" s="236"/>
      <c r="T46" s="236"/>
      <c r="U46" s="238"/>
      <c r="AK46" s="105"/>
      <c r="AL46" s="106"/>
    </row>
    <row r="47" spans="1:38" x14ac:dyDescent="0.15">
      <c r="F47" s="228">
        <v>7</v>
      </c>
      <c r="G47" s="313" t="str">
        <f>ﾃﾞｰﾀﾃｰﾌﾞﾙ!J14</f>
        <v>社FCジュニア　U-12</v>
      </c>
      <c r="H47" s="314"/>
      <c r="I47" s="314"/>
      <c r="J47" s="314"/>
      <c r="K47" s="314"/>
      <c r="L47" s="314"/>
      <c r="M47" s="314"/>
      <c r="N47" s="229" t="str">
        <f>ﾃﾞｰﾀﾃｰﾌﾞﾙ!I14</f>
        <v>北播磨</v>
      </c>
      <c r="O47" s="239"/>
      <c r="P47" s="239"/>
      <c r="Q47" s="239"/>
      <c r="R47" s="240"/>
      <c r="S47" s="240"/>
      <c r="T47" s="240"/>
      <c r="U47" s="231"/>
      <c r="AK47" s="105"/>
      <c r="AL47" s="106"/>
    </row>
    <row r="48" spans="1:38" x14ac:dyDescent="0.15">
      <c r="F48" s="232">
        <v>8</v>
      </c>
      <c r="G48" s="309" t="str">
        <f>ﾃﾞｰﾀﾃｰﾌﾞﾙ!J15</f>
        <v>猪名川FC</v>
      </c>
      <c r="H48" s="310"/>
      <c r="I48" s="310"/>
      <c r="J48" s="310"/>
      <c r="K48" s="310"/>
      <c r="L48" s="310"/>
      <c r="M48" s="310"/>
      <c r="N48" s="225" t="str">
        <f>ﾃﾞｰﾀﾃｰﾌﾞﾙ!I15</f>
        <v>北摂</v>
      </c>
      <c r="O48" s="42"/>
      <c r="P48" s="42"/>
      <c r="Q48" s="48"/>
      <c r="R48" s="42"/>
      <c r="S48" s="42"/>
      <c r="T48" s="42"/>
      <c r="U48" s="233"/>
      <c r="AK48" s="105"/>
      <c r="AL48" s="106"/>
    </row>
    <row r="49" spans="1:38" x14ac:dyDescent="0.15">
      <c r="A49" s="47"/>
      <c r="B49" s="47"/>
      <c r="C49" s="47"/>
      <c r="E49" s="47"/>
      <c r="F49" s="232">
        <v>9</v>
      </c>
      <c r="G49" s="309" t="str">
        <f>ﾃﾞｰﾀﾃｰﾌﾞﾙ!J16</f>
        <v>FCやまざる</v>
      </c>
      <c r="H49" s="310"/>
      <c r="I49" s="310"/>
      <c r="J49" s="310"/>
      <c r="K49" s="310"/>
      <c r="L49" s="310"/>
      <c r="M49" s="310"/>
      <c r="N49" s="225" t="str">
        <f>ﾃﾞｰﾀﾃｰﾌﾞﾙ!I16</f>
        <v>明石</v>
      </c>
      <c r="O49" s="42"/>
      <c r="P49" s="42" t="s">
        <v>135</v>
      </c>
      <c r="Q49" s="42"/>
      <c r="R49" s="42"/>
      <c r="S49" s="42"/>
      <c r="T49" s="42"/>
      <c r="U49" s="233"/>
      <c r="AK49" s="105"/>
      <c r="AL49" s="106"/>
    </row>
    <row r="50" spans="1:38" x14ac:dyDescent="0.15">
      <c r="F50" s="241">
        <v>10</v>
      </c>
      <c r="G50" s="309" t="str">
        <f>ﾃﾞｰﾀﾃｰﾌﾞﾙ!J17</f>
        <v>香寺SC</v>
      </c>
      <c r="H50" s="310"/>
      <c r="I50" s="310"/>
      <c r="J50" s="310"/>
      <c r="K50" s="310"/>
      <c r="L50" s="310"/>
      <c r="M50" s="310"/>
      <c r="N50" s="225" t="str">
        <f>ﾃﾞｰﾀﾃｰﾌﾞﾙ!I17</f>
        <v>姫路</v>
      </c>
      <c r="O50" s="42"/>
      <c r="P50" s="42"/>
      <c r="Q50" s="42"/>
      <c r="R50" s="42"/>
      <c r="S50" s="42"/>
      <c r="T50" s="42"/>
      <c r="U50" s="233"/>
      <c r="AE50" s="47"/>
      <c r="AK50" s="105"/>
      <c r="AL50" s="106"/>
    </row>
    <row r="51" spans="1:38" x14ac:dyDescent="0.15">
      <c r="F51" s="241">
        <v>11</v>
      </c>
      <c r="G51" s="309" t="str">
        <f>ﾃﾞｰﾀﾃｰﾌﾞﾙ!J18</f>
        <v>SVIC　FA　U-1２</v>
      </c>
      <c r="H51" s="310"/>
      <c r="I51" s="310"/>
      <c r="J51" s="310"/>
      <c r="K51" s="310"/>
      <c r="L51" s="310"/>
      <c r="M51" s="310"/>
      <c r="N51" s="225" t="str">
        <f>ﾃﾞｰﾀﾃｰﾌﾞﾙ!I18</f>
        <v>神戸</v>
      </c>
      <c r="O51" s="42"/>
      <c r="P51" s="42"/>
      <c r="Q51" s="42"/>
      <c r="R51" s="42"/>
      <c r="S51" s="42"/>
      <c r="T51" s="42"/>
      <c r="U51" s="233"/>
      <c r="AE51" s="47"/>
      <c r="AK51" s="105"/>
      <c r="AL51" s="106"/>
    </row>
    <row r="52" spans="1:38" x14ac:dyDescent="0.15">
      <c r="F52" s="242">
        <v>12</v>
      </c>
      <c r="G52" s="311" t="str">
        <f>ﾃﾞｰﾀﾃｰﾌﾞﾙ!J19</f>
        <v>旭FCジュニア　U-12</v>
      </c>
      <c r="H52" s="312"/>
      <c r="I52" s="312"/>
      <c r="J52" s="312"/>
      <c r="K52" s="312"/>
      <c r="L52" s="312"/>
      <c r="M52" s="312"/>
      <c r="N52" s="235" t="str">
        <f>ﾃﾞｰﾀﾃｰﾌﾞﾙ!I19</f>
        <v>北播磨</v>
      </c>
      <c r="O52" s="236"/>
      <c r="P52" s="236"/>
      <c r="Q52" s="236"/>
      <c r="R52" s="236"/>
      <c r="S52" s="236"/>
      <c r="T52" s="236"/>
      <c r="U52" s="238"/>
      <c r="AE52" s="47"/>
      <c r="AK52" s="105"/>
      <c r="AL52" s="106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49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183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53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49"/>
  <sheetViews>
    <sheetView topLeftCell="A13" zoomScaleNormal="100" workbookViewId="0">
      <selection activeCell="G26" sqref="G26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1" customWidth="1"/>
    <col min="33" max="16384" width="9" style="7"/>
  </cols>
  <sheetData>
    <row r="2" spans="2:32" ht="21" x14ac:dyDescent="0.15">
      <c r="B2" s="324" t="str">
        <f>ﾃﾞｰﾀﾃｰﾌﾞﾙ!C1</f>
        <v>チャレンジカップ　U-10　U-12</v>
      </c>
      <c r="C2" s="303"/>
      <c r="D2" s="303"/>
      <c r="E2" s="303"/>
      <c r="F2" s="303"/>
      <c r="G2" s="303"/>
      <c r="H2" s="303"/>
      <c r="I2" s="303"/>
      <c r="J2" s="303"/>
      <c r="K2" s="5"/>
      <c r="L2" s="5"/>
      <c r="M2" s="109" t="s">
        <v>71</v>
      </c>
      <c r="N2" s="5"/>
      <c r="O2" s="5"/>
      <c r="P2" s="5"/>
      <c r="Q2" s="5"/>
      <c r="R2" s="6"/>
      <c r="S2" s="6"/>
      <c r="T2" s="6"/>
      <c r="W2" s="136"/>
      <c r="X2" s="137"/>
      <c r="Y2" s="137"/>
      <c r="Z2" s="137"/>
      <c r="AA2" s="137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215" t="s">
        <v>150</v>
      </c>
      <c r="C4" s="8" t="s">
        <v>11</v>
      </c>
      <c r="D4" s="18" t="str">
        <f>B5</f>
        <v>SVIC　FA　U-10</v>
      </c>
      <c r="E4" s="18"/>
      <c r="F4" s="19"/>
      <c r="G4" s="18" t="str">
        <f>B6</f>
        <v>社FCジュニア　U-10</v>
      </c>
      <c r="H4" s="18"/>
      <c r="I4" s="18"/>
      <c r="J4" s="20" t="str">
        <f>B7</f>
        <v>末広FC</v>
      </c>
      <c r="K4" s="18"/>
      <c r="L4" s="19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46" t="s">
        <v>84</v>
      </c>
      <c r="V4" s="146" t="s">
        <v>85</v>
      </c>
      <c r="W4" s="147" t="s">
        <v>86</v>
      </c>
      <c r="X4" s="147"/>
      <c r="Y4" s="139"/>
      <c r="Z4" s="140"/>
      <c r="AA4" s="138"/>
    </row>
    <row r="5" spans="2:32" ht="27.95" customHeight="1" thickTop="1" x14ac:dyDescent="0.15">
      <c r="B5" s="87" t="str">
        <f>ﾃﾞｰﾀﾃｰﾌﾞﾙ!C8</f>
        <v>SVIC　FA　U-10</v>
      </c>
      <c r="C5" s="97" t="str">
        <f>ﾃﾞｰﾀﾃｰﾌﾞﾙ!D8</f>
        <v>神戸</v>
      </c>
      <c r="D5" s="122"/>
      <c r="E5" s="121" t="s">
        <v>16</v>
      </c>
      <c r="F5" s="118"/>
      <c r="G5" s="124" t="str">
        <f>ﾀｲﾑｽｹｼﾞｭｰﾙ!E7</f>
        <v>.</v>
      </c>
      <c r="H5" s="125" t="str">
        <f>IF(ISTEXT(G5),"",IF(G5&gt;=I5,IF(G5=I5,"△","○"),"●"))</f>
        <v/>
      </c>
      <c r="I5" s="126" t="str">
        <f>ﾀｲﾑｽｹｼﾞｭｰﾙ!G7</f>
        <v>.</v>
      </c>
      <c r="J5" s="63" t="str">
        <f>ﾀｲﾑｽｹｼﾞｭｰﾙ!E9</f>
        <v>.</v>
      </c>
      <c r="K5" s="65" t="str">
        <f>IF(ISTEXT(J5),"",IF(J5&gt;=L5,IF(J5=L5,"△","○"),"●"))</f>
        <v/>
      </c>
      <c r="L5" s="62" t="str">
        <f xml:space="preserve"> ﾀｲﾑｽｹｼﾞｭｰﾙ!G9</f>
        <v>.</v>
      </c>
      <c r="M5" s="22"/>
      <c r="N5" s="23"/>
      <c r="O5" s="23"/>
      <c r="P5" s="24"/>
      <c r="Q5" s="21"/>
      <c r="R5" s="15"/>
      <c r="S5" s="15"/>
      <c r="T5" s="6"/>
      <c r="U5" s="149">
        <f>COUNTIF(D5:L5,"○")</f>
        <v>0</v>
      </c>
      <c r="V5" s="149">
        <f>COUNTIF(D5:L5,"△")</f>
        <v>0</v>
      </c>
      <c r="W5" s="150">
        <f>(U5*3)+V5</f>
        <v>0</v>
      </c>
      <c r="X5" s="141"/>
      <c r="Y5" s="141"/>
      <c r="Z5" s="141"/>
      <c r="AA5" s="141"/>
    </row>
    <row r="6" spans="2:32" ht="27.95" customHeight="1" x14ac:dyDescent="0.15">
      <c r="B6" s="87" t="str">
        <f>ﾃﾞｰﾀﾃｰﾌﾞﾙ!C9</f>
        <v>社FCジュニア　U-10</v>
      </c>
      <c r="C6" s="98" t="str">
        <f>ﾃﾞｰﾀﾃｰﾌﾞﾙ!D9</f>
        <v>北播磨</v>
      </c>
      <c r="D6" s="64" t="str">
        <f>I5</f>
        <v>.</v>
      </c>
      <c r="E6" s="65" t="str">
        <f>IF(ISTEXT(D6),"",IF(D6&gt;=F6,IF(D6=F6,"△","○"),"●"))</f>
        <v/>
      </c>
      <c r="F6" s="123" t="str">
        <f>G5</f>
        <v>.</v>
      </c>
      <c r="G6" s="127"/>
      <c r="H6" s="128" t="s">
        <v>16</v>
      </c>
      <c r="I6" s="129"/>
      <c r="J6" s="130" t="str">
        <f>ﾀｲﾑｽｹｼﾞｭｰﾙ!E11</f>
        <v>.</v>
      </c>
      <c r="K6" s="125" t="str">
        <f>IF(ISTEXT(J6),"",IF(J6&gt;=L6,IF(J6=L6,"△","○"),"●"))</f>
        <v/>
      </c>
      <c r="L6" s="131" t="str">
        <f>ﾀｲﾑｽｹｼﾞｭｰﾙ!G11</f>
        <v>.</v>
      </c>
      <c r="M6" s="25"/>
      <c r="N6" s="26"/>
      <c r="O6" s="26"/>
      <c r="P6" s="27"/>
      <c r="Q6" s="28"/>
      <c r="R6" s="15"/>
      <c r="S6" s="15"/>
      <c r="T6" s="6"/>
      <c r="U6" s="149">
        <f>COUNTIF(D6:L6,"○")</f>
        <v>0</v>
      </c>
      <c r="V6" s="149">
        <f>COUNTIF(D6:L6,"△")</f>
        <v>0</v>
      </c>
      <c r="W6" s="150">
        <f>(U6*3)+V6</f>
        <v>0</v>
      </c>
      <c r="X6" s="141"/>
      <c r="Y6" s="141"/>
      <c r="Z6" s="142"/>
      <c r="AA6" s="142"/>
    </row>
    <row r="7" spans="2:32" s="30" customFormat="1" ht="27.95" customHeight="1" thickBot="1" x14ac:dyDescent="0.2">
      <c r="B7" s="89" t="str">
        <f>ﾃﾞｰﾀﾃｰﾌﾞﾙ!C10</f>
        <v>末広FC</v>
      </c>
      <c r="C7" s="99" t="str">
        <f>ﾃﾞｰﾀﾃｰﾌﾞﾙ!D10</f>
        <v>北摂</v>
      </c>
      <c r="D7" s="90" t="str">
        <f>L5</f>
        <v>.</v>
      </c>
      <c r="E7" s="95" t="str">
        <f>IF(ISTEXT(D7),"",IF(D7&gt;=F7,IF(D7=F7,"△","○"),"●"))</f>
        <v/>
      </c>
      <c r="F7" s="91" t="str">
        <f>J5</f>
        <v>.</v>
      </c>
      <c r="G7" s="92" t="str">
        <f>L6</f>
        <v>.</v>
      </c>
      <c r="H7" s="95" t="str">
        <f>IF(ISTEXT(G7),"",IF(G7&gt;=I7,IF(G7=I7,"△","○"),"●"))</f>
        <v/>
      </c>
      <c r="I7" s="92" t="str">
        <f>J6</f>
        <v>.</v>
      </c>
      <c r="J7" s="132"/>
      <c r="K7" s="133" t="s">
        <v>16</v>
      </c>
      <c r="L7" s="134"/>
      <c r="M7" s="148"/>
      <c r="N7" s="96"/>
      <c r="O7" s="96"/>
      <c r="P7" s="93"/>
      <c r="Q7" s="94"/>
      <c r="R7" s="29"/>
      <c r="S7" s="29"/>
      <c r="T7" s="16"/>
      <c r="U7" s="149">
        <f>COUNTIF(D7:L7,"○")</f>
        <v>0</v>
      </c>
      <c r="V7" s="149">
        <f>COUNTIF(D7:L7,"△")</f>
        <v>0</v>
      </c>
      <c r="W7" s="150">
        <f>(U7*3)+V7</f>
        <v>0</v>
      </c>
      <c r="X7" s="141"/>
      <c r="Y7" s="141"/>
      <c r="Z7" s="142"/>
      <c r="AA7" s="142"/>
      <c r="AB7" s="143"/>
      <c r="AC7" s="143"/>
      <c r="AD7" s="143"/>
      <c r="AE7" s="143"/>
      <c r="AF7" s="143"/>
    </row>
    <row r="8" spans="2:32" ht="27.95" customHeight="1" thickBot="1" x14ac:dyDescent="0.2">
      <c r="B8" s="6"/>
      <c r="C8" s="100"/>
      <c r="D8" s="66"/>
      <c r="E8" s="66"/>
      <c r="F8" s="66"/>
      <c r="G8" s="66"/>
      <c r="H8" s="66"/>
      <c r="I8" s="66"/>
      <c r="J8" s="66"/>
      <c r="K8" s="66"/>
      <c r="L8" s="66"/>
      <c r="M8" s="6"/>
      <c r="N8" s="6"/>
      <c r="O8" s="6"/>
      <c r="P8" s="6"/>
      <c r="Q8" s="16"/>
      <c r="R8" s="6"/>
      <c r="S8" s="6"/>
      <c r="T8" s="6"/>
      <c r="U8" s="149"/>
      <c r="V8" s="149"/>
      <c r="W8" s="151"/>
      <c r="X8" s="15"/>
      <c r="Y8" s="15"/>
      <c r="Z8" s="15"/>
      <c r="AA8" s="29"/>
    </row>
    <row r="9" spans="2:32" ht="27.95" customHeight="1" thickBot="1" x14ac:dyDescent="0.2">
      <c r="B9" s="88" t="s">
        <v>151</v>
      </c>
      <c r="C9" s="8" t="s">
        <v>11</v>
      </c>
      <c r="D9" s="67" t="str">
        <f>B10</f>
        <v>駒ヶ林FC</v>
      </c>
      <c r="E9" s="67"/>
      <c r="F9" s="68"/>
      <c r="G9" s="67" t="str">
        <f>B11</f>
        <v>旭FCジュニア　U-10</v>
      </c>
      <c r="H9" s="67"/>
      <c r="I9" s="67"/>
      <c r="J9" s="69" t="str">
        <f>B12</f>
        <v>シエロFC</v>
      </c>
      <c r="K9" s="67"/>
      <c r="L9" s="68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49"/>
      <c r="V9" s="149"/>
      <c r="W9" s="151"/>
      <c r="X9" s="138"/>
      <c r="Y9" s="139"/>
      <c r="Z9" s="140"/>
      <c r="AA9" s="144"/>
    </row>
    <row r="10" spans="2:32" s="30" customFormat="1" ht="27.95" customHeight="1" thickTop="1" x14ac:dyDescent="0.15">
      <c r="B10" s="87" t="str">
        <f>ﾃﾞｰﾀﾃｰﾌﾞﾙ!C11</f>
        <v>駒ヶ林FC</v>
      </c>
      <c r="C10" s="98" t="str">
        <f>ﾃﾞｰﾀﾃｰﾌﾞﾙ!D11</f>
        <v>神戸</v>
      </c>
      <c r="D10" s="122"/>
      <c r="E10" s="121" t="s">
        <v>16</v>
      </c>
      <c r="F10" s="118"/>
      <c r="G10" s="124" t="str">
        <f>ﾀｲﾑｽｹｼﾞｭｰﾙ!L7</f>
        <v>.</v>
      </c>
      <c r="H10" s="125" t="str">
        <f>IF(ISTEXT(G10),"",IF(G10&gt;=I10,IF(G10=I10,"△","○"),"●"))</f>
        <v/>
      </c>
      <c r="I10" s="126" t="str">
        <f>ﾀｲﾑｽｹｼﾞｭｰﾙ!N7</f>
        <v>.</v>
      </c>
      <c r="J10" s="63" t="str">
        <f>ﾀｲﾑｽｹｼﾞｭｰﾙ!L9</f>
        <v>.</v>
      </c>
      <c r="K10" s="65" t="str">
        <f>IF(ISTEXT(J10),"",IF(J10&gt;=L10,IF(J10=L10,"△","○"),"●"))</f>
        <v/>
      </c>
      <c r="L10" s="62" t="str">
        <f>ﾀｲﾑｽｹｼﾞｭｰﾙ!N9</f>
        <v>.</v>
      </c>
      <c r="M10" s="22"/>
      <c r="N10" s="23"/>
      <c r="O10" s="23"/>
      <c r="P10" s="24"/>
      <c r="Q10" s="21"/>
      <c r="R10" s="15"/>
      <c r="S10" s="15"/>
      <c r="T10" s="6"/>
      <c r="U10" s="149">
        <f>COUNTIF(D10:L10,"○")</f>
        <v>0</v>
      </c>
      <c r="V10" s="149">
        <f>COUNTIF(D10:L10,"△")</f>
        <v>0</v>
      </c>
      <c r="W10" s="150">
        <f>(U10*3)+V10</f>
        <v>0</v>
      </c>
      <c r="X10" s="142"/>
      <c r="Y10" s="142"/>
      <c r="Z10" s="141"/>
      <c r="AA10" s="141"/>
      <c r="AB10" s="143"/>
      <c r="AC10" s="143"/>
      <c r="AD10" s="143"/>
      <c r="AE10" s="143"/>
      <c r="AF10" s="143"/>
    </row>
    <row r="11" spans="2:32" ht="27.95" customHeight="1" x14ac:dyDescent="0.15">
      <c r="B11" s="87" t="str">
        <f>ﾃﾞｰﾀﾃｰﾌﾞﾙ!C12</f>
        <v>旭FCジュニア　U-10</v>
      </c>
      <c r="C11" s="98" t="str">
        <f>ﾃﾞｰﾀﾃｰﾌﾞﾙ!D12</f>
        <v>北播磨</v>
      </c>
      <c r="D11" s="64" t="str">
        <f>I10</f>
        <v>.</v>
      </c>
      <c r="E11" s="65" t="str">
        <f>IF(ISTEXT(D11),"",IF(D11&gt;=F11,IF(D11=F11,"△","○"),"●"))</f>
        <v/>
      </c>
      <c r="F11" s="123" t="str">
        <f>G10</f>
        <v>.</v>
      </c>
      <c r="G11" s="127"/>
      <c r="H11" s="128" t="s">
        <v>16</v>
      </c>
      <c r="I11" s="129"/>
      <c r="J11" s="130" t="str">
        <f>ﾀｲﾑｽｹｼﾞｭｰﾙ!L11</f>
        <v>.</v>
      </c>
      <c r="K11" s="125" t="str">
        <f>IF(ISTEXT(J11),"",IF(J11&gt;=L11,IF(J11=L11,"△","○"),"●"))</f>
        <v/>
      </c>
      <c r="L11" s="131" t="str">
        <f>ﾀｲﾑｽｹｼﾞｭｰﾙ!N11</f>
        <v>.</v>
      </c>
      <c r="M11" s="25"/>
      <c r="N11" s="26"/>
      <c r="O11" s="26"/>
      <c r="P11" s="27"/>
      <c r="Q11" s="28"/>
      <c r="R11" s="15"/>
      <c r="S11" s="15"/>
      <c r="T11" s="6"/>
      <c r="U11" s="149">
        <f>COUNTIF(D11:L11,"○")</f>
        <v>0</v>
      </c>
      <c r="V11" s="149">
        <f>COUNTIF(D11:L11,"△")</f>
        <v>0</v>
      </c>
      <c r="W11" s="150">
        <f>(U11*3)+V11</f>
        <v>0</v>
      </c>
      <c r="X11" s="141"/>
      <c r="Y11" s="141"/>
      <c r="Z11" s="142"/>
      <c r="AA11" s="142"/>
    </row>
    <row r="12" spans="2:32" ht="27.95" customHeight="1" thickBot="1" x14ac:dyDescent="0.2">
      <c r="B12" s="89" t="str">
        <f>ﾃﾞｰﾀﾃｰﾌﾞﾙ!C13</f>
        <v>シエロFC</v>
      </c>
      <c r="C12" s="99" t="str">
        <f>ﾃﾞｰﾀﾃｰﾌﾞﾙ!D13</f>
        <v>淡路</v>
      </c>
      <c r="D12" s="90" t="str">
        <f>L10</f>
        <v>.</v>
      </c>
      <c r="E12" s="95" t="str">
        <f>IF(ISTEXT(D12),"",IF(D12&gt;=F12,IF(D12=F12,"△","○"),"●"))</f>
        <v/>
      </c>
      <c r="F12" s="91" t="str">
        <f>J10</f>
        <v>.</v>
      </c>
      <c r="G12" s="92" t="str">
        <f>L11</f>
        <v>.</v>
      </c>
      <c r="H12" s="95" t="str">
        <f>IF(ISTEXT(G12),"",IF(G12&gt;=I12,IF(G12=I12,"△","○"),"●"))</f>
        <v/>
      </c>
      <c r="I12" s="92" t="str">
        <f>J11</f>
        <v>.</v>
      </c>
      <c r="J12" s="132"/>
      <c r="K12" s="133" t="s">
        <v>16</v>
      </c>
      <c r="L12" s="134"/>
      <c r="M12" s="148"/>
      <c r="N12" s="96"/>
      <c r="O12" s="96"/>
      <c r="P12" s="93"/>
      <c r="Q12" s="94"/>
      <c r="R12" s="29"/>
      <c r="S12" s="29"/>
      <c r="T12" s="16"/>
      <c r="U12" s="149">
        <f>COUNTIF(D12:L12,"○")</f>
        <v>0</v>
      </c>
      <c r="V12" s="149">
        <f>COUNTIF(D12:L12,"△")</f>
        <v>0</v>
      </c>
      <c r="W12" s="150">
        <f>(U12*3)+V12</f>
        <v>0</v>
      </c>
      <c r="X12" s="141"/>
      <c r="Y12" s="141"/>
      <c r="Z12" s="141"/>
      <c r="AA12" s="142"/>
    </row>
    <row r="13" spans="2:32" ht="27.95" customHeight="1" thickBot="1" x14ac:dyDescent="0.2">
      <c r="B13" s="6"/>
      <c r="C13" s="100"/>
      <c r="D13" s="66"/>
      <c r="E13" s="66"/>
      <c r="F13" s="66"/>
      <c r="G13" s="66"/>
      <c r="H13" s="66"/>
      <c r="I13" s="66"/>
      <c r="J13" s="66"/>
      <c r="K13" s="66"/>
      <c r="L13" s="66"/>
      <c r="M13" s="6"/>
      <c r="N13" s="6"/>
      <c r="O13" s="6"/>
      <c r="P13" s="6"/>
      <c r="Q13" s="16"/>
      <c r="R13" s="6"/>
      <c r="S13" s="6"/>
      <c r="T13" s="6"/>
      <c r="U13" s="149"/>
      <c r="V13" s="149"/>
      <c r="W13" s="151"/>
      <c r="X13" s="15"/>
      <c r="Y13" s="15"/>
      <c r="Z13" s="15"/>
      <c r="AA13" s="29"/>
    </row>
    <row r="14" spans="2:32" ht="27.95" customHeight="1" thickBot="1" x14ac:dyDescent="0.2">
      <c r="B14" s="88" t="s">
        <v>142</v>
      </c>
      <c r="C14" s="8" t="s">
        <v>11</v>
      </c>
      <c r="D14" s="67" t="str">
        <f>B15</f>
        <v>社FCジュニア　U-１２</v>
      </c>
      <c r="E14" s="67"/>
      <c r="F14" s="68"/>
      <c r="G14" s="67" t="str">
        <f>B16</f>
        <v>SVIC　FA　U-1２</v>
      </c>
      <c r="H14" s="67"/>
      <c r="I14" s="67"/>
      <c r="J14" s="69" t="str">
        <f>B17</f>
        <v>香寺SC</v>
      </c>
      <c r="K14" s="67"/>
      <c r="L14" s="68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49"/>
      <c r="V14" s="149"/>
      <c r="W14" s="151"/>
      <c r="X14" s="138"/>
      <c r="Y14" s="139"/>
      <c r="Z14" s="140"/>
      <c r="AA14" s="144"/>
    </row>
    <row r="15" spans="2:32" ht="27.95" customHeight="1" thickTop="1" x14ac:dyDescent="0.15">
      <c r="B15" s="87" t="str">
        <f>ﾃﾞｰﾀﾃｰﾌﾞﾙ!C14</f>
        <v>社FCジュニア　U-１２</v>
      </c>
      <c r="C15" s="98" t="str">
        <f>ﾃﾞｰﾀﾃｰﾌﾞﾙ!D14</f>
        <v>北播磨</v>
      </c>
      <c r="D15" s="122"/>
      <c r="E15" s="121" t="s">
        <v>16</v>
      </c>
      <c r="F15" s="118"/>
      <c r="G15" s="124" t="str">
        <f>ﾀｲﾑｽｹｼﾞｭｰﾙ!E8</f>
        <v>.</v>
      </c>
      <c r="H15" s="125" t="str">
        <f>IF(ISTEXT(G15),"",IF(G15&gt;=I15,IF(G15=I15,"△","○"),"●"))</f>
        <v/>
      </c>
      <c r="I15" s="126" t="str">
        <f>ﾀｲﾑｽｹｼﾞｭｰﾙ!G8</f>
        <v>.</v>
      </c>
      <c r="J15" s="63" t="str">
        <f>ﾀｲﾑｽｹｼﾞｭｰﾙ!E10</f>
        <v>.</v>
      </c>
      <c r="K15" s="65" t="str">
        <f>IF(ISTEXT(J15),"",IF(J15&gt;=L15,IF(J15=L15,"△","○"),"●"))</f>
        <v/>
      </c>
      <c r="L15" s="62" t="str">
        <f>ﾀｲﾑｽｹｼﾞｭｰﾙ!G10</f>
        <v>.</v>
      </c>
      <c r="M15" s="22"/>
      <c r="N15" s="23"/>
      <c r="O15" s="23"/>
      <c r="P15" s="24"/>
      <c r="Q15" s="21"/>
      <c r="R15" s="15"/>
      <c r="S15" s="15"/>
      <c r="T15" s="6"/>
      <c r="U15" s="149">
        <f>COUNTIF(D15:L15,"○")</f>
        <v>0</v>
      </c>
      <c r="V15" s="149">
        <f>COUNTIF(D15:L15,"△")</f>
        <v>0</v>
      </c>
      <c r="W15" s="150">
        <f>(U15*3)+V15</f>
        <v>0</v>
      </c>
      <c r="X15" s="141"/>
      <c r="Y15" s="141"/>
      <c r="Z15" s="141"/>
      <c r="AA15" s="141"/>
    </row>
    <row r="16" spans="2:32" s="30" customFormat="1" ht="27.95" customHeight="1" x14ac:dyDescent="0.15">
      <c r="B16" s="87" t="str">
        <f>ﾃﾞｰﾀﾃｰﾌﾞﾙ!C15</f>
        <v>SVIC　FA　U-1２</v>
      </c>
      <c r="C16" s="98" t="str">
        <f>ﾃﾞｰﾀﾃｰﾌﾞﾙ!D15</f>
        <v>神戸</v>
      </c>
      <c r="D16" s="64" t="str">
        <f>I15</f>
        <v>.</v>
      </c>
      <c r="E16" s="65" t="str">
        <f>IF(ISTEXT(D16),"",IF(D16&gt;=F16,IF(D16=F16,"△","○"),"●"))</f>
        <v/>
      </c>
      <c r="F16" s="123" t="str">
        <f>G15</f>
        <v>.</v>
      </c>
      <c r="G16" s="127"/>
      <c r="H16" s="128" t="s">
        <v>16</v>
      </c>
      <c r="I16" s="129"/>
      <c r="J16" s="130" t="str">
        <f>ﾀｲﾑｽｹｼﾞｭｰﾙ!E12</f>
        <v>.</v>
      </c>
      <c r="K16" s="125" t="str">
        <f>IF(ISTEXT(J16),"",IF(J16&gt;=L16,IF(J16=L16,"△","○"),"●"))</f>
        <v/>
      </c>
      <c r="L16" s="131" t="str">
        <f>ﾀｲﾑｽｹｼﾞｭｰﾙ!G12</f>
        <v>.</v>
      </c>
      <c r="M16" s="25"/>
      <c r="N16" s="26"/>
      <c r="O16" s="26"/>
      <c r="P16" s="27"/>
      <c r="Q16" s="28"/>
      <c r="R16" s="15"/>
      <c r="S16" s="15"/>
      <c r="T16" s="6"/>
      <c r="U16" s="149">
        <f>COUNTIF(D16:L16,"○")</f>
        <v>0</v>
      </c>
      <c r="V16" s="149">
        <f>COUNTIF(D16:L16,"△")</f>
        <v>0</v>
      </c>
      <c r="W16" s="150">
        <f>(U16*3)+V16</f>
        <v>0</v>
      </c>
      <c r="X16" s="142"/>
      <c r="Y16" s="142"/>
      <c r="Z16" s="142"/>
      <c r="AA16" s="142"/>
      <c r="AB16" s="143"/>
      <c r="AC16" s="143"/>
      <c r="AD16" s="143"/>
      <c r="AE16" s="143"/>
      <c r="AF16" s="143"/>
    </row>
    <row r="17" spans="2:32" ht="27.95" customHeight="1" thickBot="1" x14ac:dyDescent="0.2">
      <c r="B17" s="89" t="str">
        <f>ﾃﾞｰﾀﾃｰﾌﾞﾙ!C16</f>
        <v>香寺SC</v>
      </c>
      <c r="C17" s="99" t="str">
        <f>ﾃﾞｰﾀﾃｰﾌﾞﾙ!D16</f>
        <v>姫路</v>
      </c>
      <c r="D17" s="90" t="str">
        <f>L15</f>
        <v>.</v>
      </c>
      <c r="E17" s="95" t="str">
        <f>IF(ISTEXT(D17),"",IF(D17&gt;=F17,IF(D17=F17,"△","○"),"●"))</f>
        <v/>
      </c>
      <c r="F17" s="91" t="str">
        <f>J15</f>
        <v>.</v>
      </c>
      <c r="G17" s="92" t="str">
        <f>L16</f>
        <v>.</v>
      </c>
      <c r="H17" s="95" t="str">
        <f>IF(ISTEXT(G17),"",IF(G17&gt;=I17,IF(G17=I17,"△","○"),"●"))</f>
        <v/>
      </c>
      <c r="I17" s="92" t="str">
        <f>J16</f>
        <v>.</v>
      </c>
      <c r="J17" s="132"/>
      <c r="K17" s="133" t="s">
        <v>16</v>
      </c>
      <c r="L17" s="134"/>
      <c r="M17" s="148"/>
      <c r="N17" s="96"/>
      <c r="O17" s="96"/>
      <c r="P17" s="93"/>
      <c r="Q17" s="94"/>
      <c r="R17" s="29"/>
      <c r="S17" s="29"/>
      <c r="T17" s="16"/>
      <c r="U17" s="149">
        <f>COUNTIF(D17:L17,"○")</f>
        <v>0</v>
      </c>
      <c r="V17" s="149">
        <f>COUNTIF(D17:L17,"△")</f>
        <v>0</v>
      </c>
      <c r="W17" s="150">
        <f>(U17*3)+V17</f>
        <v>0</v>
      </c>
      <c r="X17" s="141"/>
      <c r="Y17" s="141"/>
      <c r="Z17" s="141"/>
      <c r="AA17" s="142"/>
    </row>
    <row r="18" spans="2:32" ht="27.95" customHeight="1" thickBot="1" x14ac:dyDescent="0.2">
      <c r="B18" s="6"/>
      <c r="C18" s="10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49"/>
      <c r="V18" s="149"/>
      <c r="W18" s="151"/>
      <c r="X18" s="15"/>
      <c r="Y18" s="15"/>
      <c r="Z18" s="15"/>
      <c r="AA18" s="29"/>
    </row>
    <row r="19" spans="2:32" ht="27.95" customHeight="1" thickBot="1" x14ac:dyDescent="0.2">
      <c r="B19" s="88" t="s">
        <v>143</v>
      </c>
      <c r="C19" s="8" t="s">
        <v>11</v>
      </c>
      <c r="D19" s="67" t="str">
        <f>B20</f>
        <v>旭FCジュニア　U-12</v>
      </c>
      <c r="E19" s="67"/>
      <c r="F19" s="68"/>
      <c r="G19" s="67" t="str">
        <f>B21</f>
        <v>猪名川FC</v>
      </c>
      <c r="H19" s="67"/>
      <c r="I19" s="67"/>
      <c r="J19" s="69" t="str">
        <f>B22</f>
        <v>FCやまざる</v>
      </c>
      <c r="K19" s="67"/>
      <c r="L19" s="68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49"/>
      <c r="V19" s="149"/>
      <c r="W19" s="151"/>
      <c r="X19" s="138"/>
      <c r="Y19" s="139"/>
      <c r="Z19" s="140"/>
      <c r="AA19" s="144"/>
    </row>
    <row r="20" spans="2:32" ht="27.95" customHeight="1" thickTop="1" x14ac:dyDescent="0.15">
      <c r="B20" s="87" t="str">
        <f>ﾃﾞｰﾀﾃｰﾌﾞﾙ!C17</f>
        <v>旭FCジュニア　U-12</v>
      </c>
      <c r="C20" s="98" t="str">
        <f>ﾃﾞｰﾀﾃｰﾌﾞﾙ!D17</f>
        <v>北播磨</v>
      </c>
      <c r="D20" s="122"/>
      <c r="E20" s="121" t="s">
        <v>16</v>
      </c>
      <c r="F20" s="118"/>
      <c r="G20" s="124" t="str">
        <f>ﾀｲﾑｽｹｼﾞｭｰﾙ!L8</f>
        <v>.</v>
      </c>
      <c r="H20" s="125" t="str">
        <f>IF(ISTEXT(G20),"",IF(G20&gt;=I20,IF(G20=I20,"△","○"),"●"))</f>
        <v/>
      </c>
      <c r="I20" s="126" t="str">
        <f>ﾀｲﾑｽｹｼﾞｭｰﾙ!N8</f>
        <v>.</v>
      </c>
      <c r="J20" s="63" t="str">
        <f>ﾀｲﾑｽｹｼﾞｭｰﾙ!L10</f>
        <v>.</v>
      </c>
      <c r="K20" s="65" t="str">
        <f>IF(ISTEXT(J20),"",IF(J20&gt;=L20,IF(J20=L20,"△","○"),"●"))</f>
        <v/>
      </c>
      <c r="L20" s="62" t="str">
        <f>ﾀｲﾑｽｹｼﾞｭｰﾙ!N10</f>
        <v>.</v>
      </c>
      <c r="M20" s="22"/>
      <c r="N20" s="23"/>
      <c r="O20" s="23"/>
      <c r="P20" s="24"/>
      <c r="Q20" s="21"/>
      <c r="R20" s="15"/>
      <c r="S20" s="15"/>
      <c r="T20" s="6"/>
      <c r="U20" s="149">
        <f>COUNTIF(D20:L20,"○")</f>
        <v>0</v>
      </c>
      <c r="V20" s="149">
        <f>COUNTIF(D20:L20,"△")</f>
        <v>0</v>
      </c>
      <c r="W20" s="150">
        <f>(U20*3)+V20</f>
        <v>0</v>
      </c>
      <c r="X20" s="141"/>
      <c r="Y20" s="141"/>
      <c r="Z20" s="141"/>
      <c r="AA20" s="141"/>
    </row>
    <row r="21" spans="2:32" s="30" customFormat="1" ht="27.95" customHeight="1" x14ac:dyDescent="0.15">
      <c r="B21" s="87" t="str">
        <f>ﾃﾞｰﾀﾃｰﾌﾞﾙ!C18</f>
        <v>猪名川FC</v>
      </c>
      <c r="C21" s="98" t="str">
        <f>ﾃﾞｰﾀﾃｰﾌﾞﾙ!D18</f>
        <v>北摂</v>
      </c>
      <c r="D21" s="64" t="str">
        <f>I20</f>
        <v>.</v>
      </c>
      <c r="E21" s="65" t="str">
        <f>IF(ISTEXT(D21),"",IF(D21&gt;=F21,IF(D21=F21,"△","○"),"●"))</f>
        <v/>
      </c>
      <c r="F21" s="123" t="str">
        <f>G20</f>
        <v>.</v>
      </c>
      <c r="G21" s="127"/>
      <c r="H21" s="128" t="s">
        <v>16</v>
      </c>
      <c r="I21" s="129"/>
      <c r="J21" s="130" t="str">
        <f>ﾀｲﾑｽｹｼﾞｭｰﾙ!L12</f>
        <v>.</v>
      </c>
      <c r="K21" s="125" t="str">
        <f>IF(ISTEXT(J21),"",IF(J21&gt;=L21,IF(J21=L21,"△","○"),"●"))</f>
        <v/>
      </c>
      <c r="L21" s="131" t="str">
        <f>ﾀｲﾑｽｹｼﾞｭｰﾙ!N12</f>
        <v>.</v>
      </c>
      <c r="M21" s="25"/>
      <c r="N21" s="26"/>
      <c r="O21" s="26"/>
      <c r="P21" s="27"/>
      <c r="Q21" s="28"/>
      <c r="R21" s="15"/>
      <c r="S21" s="15"/>
      <c r="T21" s="6"/>
      <c r="U21" s="149">
        <f>COUNTIF(D21:L21,"○")</f>
        <v>0</v>
      </c>
      <c r="V21" s="149">
        <f>COUNTIF(D21:L21,"△")</f>
        <v>0</v>
      </c>
      <c r="W21" s="150">
        <f>(U21*3)+V21</f>
        <v>0</v>
      </c>
      <c r="X21" s="142"/>
      <c r="Y21" s="142"/>
      <c r="Z21" s="142"/>
      <c r="AA21" s="142"/>
      <c r="AB21" s="143"/>
      <c r="AC21" s="143"/>
      <c r="AD21" s="143"/>
      <c r="AE21" s="143"/>
      <c r="AF21" s="143"/>
    </row>
    <row r="22" spans="2:32" ht="27.95" customHeight="1" thickBot="1" x14ac:dyDescent="0.2">
      <c r="B22" s="89" t="str">
        <f>ﾃﾞｰﾀﾃｰﾌﾞﾙ!C19</f>
        <v>FCやまざる</v>
      </c>
      <c r="C22" s="99" t="str">
        <f>ﾃﾞｰﾀﾃｰﾌﾞﾙ!D19</f>
        <v>明石</v>
      </c>
      <c r="D22" s="90" t="str">
        <f>L20</f>
        <v>.</v>
      </c>
      <c r="E22" s="95" t="str">
        <f>IF(ISTEXT(D22),"",IF(D22&gt;=F22,IF(D22=F22,"△","○"),"●"))</f>
        <v/>
      </c>
      <c r="F22" s="91" t="str">
        <f>J20</f>
        <v>.</v>
      </c>
      <c r="G22" s="92" t="str">
        <f>L21</f>
        <v>.</v>
      </c>
      <c r="H22" s="95" t="str">
        <f>IF(ISTEXT(G22),"",IF(G22&gt;=I22,IF(G22=I22,"△","○"),"●"))</f>
        <v/>
      </c>
      <c r="I22" s="92" t="str">
        <f>J21</f>
        <v>.</v>
      </c>
      <c r="J22" s="132"/>
      <c r="K22" s="133" t="s">
        <v>16</v>
      </c>
      <c r="L22" s="134"/>
      <c r="M22" s="148"/>
      <c r="N22" s="96"/>
      <c r="O22" s="96"/>
      <c r="P22" s="93"/>
      <c r="Q22" s="94"/>
      <c r="R22" s="29"/>
      <c r="S22" s="29"/>
      <c r="T22" s="16"/>
      <c r="U22" s="149">
        <f>COUNTIF(D22:L22,"○")</f>
        <v>0</v>
      </c>
      <c r="V22" s="149">
        <f>COUNTIF(D22:L22,"△")</f>
        <v>0</v>
      </c>
      <c r="W22" s="150">
        <f>(U22*3)+V22</f>
        <v>0</v>
      </c>
      <c r="X22" s="141"/>
      <c r="Y22" s="141"/>
      <c r="Z22" s="141"/>
      <c r="AA22" s="142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/>
    <row r="27" spans="2:32" ht="20.100000000000001" customHeight="1" x14ac:dyDescent="0.15">
      <c r="B27" s="117" t="str">
        <f>ﾃﾞｰﾀﾃｰﾌﾞﾙ!C1</f>
        <v>チャレンジカップ　U-10　U-12</v>
      </c>
      <c r="Q27" s="110"/>
      <c r="AA27" s="145"/>
    </row>
    <row r="28" spans="2:32" ht="20.100000000000001" customHeight="1" x14ac:dyDescent="0.15">
      <c r="B28" s="117"/>
      <c r="Q28" s="110"/>
      <c r="AA28" s="145"/>
    </row>
    <row r="29" spans="2:32" s="216" customFormat="1" ht="15.95" customHeight="1" x14ac:dyDescent="0.15">
      <c r="B29" s="224" t="s">
        <v>110</v>
      </c>
      <c r="G29" s="217"/>
      <c r="H29" s="218"/>
      <c r="I29" s="218"/>
      <c r="J29" s="218"/>
    </row>
    <row r="30" spans="2:32" s="216" customFormat="1" ht="24" customHeight="1" x14ac:dyDescent="0.15">
      <c r="B30" s="219"/>
      <c r="G30" s="221" t="s">
        <v>152</v>
      </c>
      <c r="H30" s="222"/>
      <c r="I30" s="222"/>
      <c r="J30" s="222"/>
      <c r="K30" s="223"/>
      <c r="L30" s="223"/>
      <c r="M30" s="223"/>
      <c r="N30" s="223"/>
      <c r="O30" s="223" t="s">
        <v>144</v>
      </c>
      <c r="P30" s="223"/>
    </row>
    <row r="31" spans="2:32" ht="20.100000000000001" customHeight="1" x14ac:dyDescent="0.15">
      <c r="B31" s="104"/>
      <c r="D31" s="7" t="s">
        <v>64</v>
      </c>
      <c r="H31" s="7" t="s">
        <v>65</v>
      </c>
      <c r="L31" s="7" t="s">
        <v>66</v>
      </c>
      <c r="P31" s="7" t="s">
        <v>67</v>
      </c>
    </row>
    <row r="32" spans="2:32" ht="20.100000000000001" customHeight="1" x14ac:dyDescent="0.15">
      <c r="B32" s="220" t="s">
        <v>107</v>
      </c>
      <c r="D32" s="325"/>
      <c r="E32" s="326"/>
      <c r="F32" s="327"/>
      <c r="G32" s="176"/>
      <c r="H32" s="325" t="str">
        <f>ﾃﾞｰﾀﾃｰﾌﾞﾙ!C33</f>
        <v>.</v>
      </c>
      <c r="I32" s="326"/>
      <c r="J32" s="327"/>
      <c r="K32" s="102"/>
      <c r="L32" s="325"/>
      <c r="M32" s="326"/>
      <c r="N32" s="327"/>
      <c r="O32" s="176"/>
      <c r="P32" s="325" t="str">
        <f>ﾃﾞｰﾀﾃｰﾌﾞﾙ!C34</f>
        <v>.</v>
      </c>
      <c r="Q32" s="326"/>
      <c r="R32" s="327"/>
    </row>
    <row r="33" spans="2:25" ht="20.100000000000001" customHeight="1" x14ac:dyDescent="0.15">
      <c r="B33" s="220"/>
      <c r="D33" s="328"/>
      <c r="E33" s="329"/>
      <c r="F33" s="330"/>
      <c r="G33" s="102" t="s">
        <v>68</v>
      </c>
      <c r="H33" s="328"/>
      <c r="I33" s="329"/>
      <c r="J33" s="330"/>
      <c r="K33" s="102"/>
      <c r="L33" s="328"/>
      <c r="M33" s="329"/>
      <c r="N33" s="330"/>
      <c r="O33" s="102" t="s">
        <v>68</v>
      </c>
      <c r="P33" s="328"/>
      <c r="Q33" s="329"/>
      <c r="R33" s="330"/>
      <c r="Y33" s="103"/>
    </row>
    <row r="34" spans="2:25" ht="20.100000000000001" customHeight="1" x14ac:dyDescent="0.15">
      <c r="B34" s="220"/>
      <c r="D34" s="103"/>
      <c r="E34" s="103"/>
      <c r="F34" s="103"/>
      <c r="G34" s="102"/>
      <c r="H34" s="103"/>
      <c r="I34" s="103"/>
      <c r="J34" s="103"/>
      <c r="K34" s="102"/>
      <c r="L34" s="103"/>
      <c r="M34" s="103"/>
      <c r="N34" s="103"/>
      <c r="O34" s="102"/>
      <c r="P34" s="103"/>
      <c r="Q34" s="103"/>
      <c r="R34" s="103"/>
      <c r="Y34" s="103"/>
    </row>
    <row r="35" spans="2:25" ht="20.100000000000001" customHeight="1" x14ac:dyDescent="0.15">
      <c r="B35" s="220"/>
      <c r="D35" s="103"/>
      <c r="E35" s="103"/>
      <c r="F35" s="103"/>
      <c r="G35" s="102"/>
      <c r="H35" s="103"/>
      <c r="I35" s="103"/>
      <c r="J35" s="103"/>
      <c r="K35" s="102"/>
      <c r="L35" s="103"/>
      <c r="M35" s="103"/>
      <c r="N35" s="103"/>
      <c r="O35" s="102"/>
      <c r="P35" s="103"/>
      <c r="Q35" s="103"/>
      <c r="R35" s="103"/>
      <c r="Y35" s="103"/>
    </row>
    <row r="36" spans="2:25" ht="20.100000000000001" customHeight="1" x14ac:dyDescent="0.15">
      <c r="B36" s="220"/>
      <c r="D36" s="7" t="s">
        <v>57</v>
      </c>
      <c r="H36" s="7" t="s">
        <v>58</v>
      </c>
      <c r="L36" s="7" t="s">
        <v>61</v>
      </c>
      <c r="P36" s="7" t="s">
        <v>69</v>
      </c>
    </row>
    <row r="37" spans="2:25" ht="20.100000000000001" customHeight="1" x14ac:dyDescent="0.15">
      <c r="B37" s="220" t="s">
        <v>108</v>
      </c>
      <c r="D37" s="325" t="str">
        <f>ﾃﾞｰﾀﾃｰﾌﾞﾙ!C33</f>
        <v>.</v>
      </c>
      <c r="E37" s="326"/>
      <c r="F37" s="327"/>
      <c r="G37" s="176"/>
      <c r="H37" s="325" t="str">
        <f>ﾃﾞｰﾀﾃｰﾌﾞﾙ!C36</f>
        <v>.</v>
      </c>
      <c r="I37" s="326"/>
      <c r="J37" s="327"/>
      <c r="K37" s="102"/>
      <c r="L37" s="325" t="str">
        <f>ﾃﾞｰﾀﾃｰﾌﾞﾙ!C34</f>
        <v>.</v>
      </c>
      <c r="M37" s="326"/>
      <c r="N37" s="327"/>
      <c r="O37" s="176"/>
      <c r="P37" s="325" t="str">
        <f>ﾃﾞｰﾀﾃｰﾌﾞﾙ!C37</f>
        <v>.</v>
      </c>
      <c r="Q37" s="326"/>
      <c r="R37" s="327"/>
    </row>
    <row r="38" spans="2:25" ht="20.100000000000001" customHeight="1" x14ac:dyDescent="0.15">
      <c r="B38" s="220"/>
      <c r="D38" s="328"/>
      <c r="E38" s="329"/>
      <c r="F38" s="330"/>
      <c r="G38" s="102" t="s">
        <v>68</v>
      </c>
      <c r="H38" s="328"/>
      <c r="I38" s="329"/>
      <c r="J38" s="330"/>
      <c r="K38" s="102"/>
      <c r="L38" s="328"/>
      <c r="M38" s="329"/>
      <c r="N38" s="330"/>
      <c r="O38" s="102" t="s">
        <v>68</v>
      </c>
      <c r="P38" s="328"/>
      <c r="Q38" s="329"/>
      <c r="R38" s="330"/>
      <c r="Y38" s="103"/>
    </row>
    <row r="39" spans="2:25" ht="20.100000000000001" customHeight="1" x14ac:dyDescent="0.15">
      <c r="B39" s="220"/>
      <c r="D39" s="103"/>
      <c r="E39" s="103"/>
      <c r="F39" s="103"/>
      <c r="G39" s="102"/>
      <c r="H39" s="103"/>
      <c r="I39" s="103"/>
      <c r="J39" s="103"/>
      <c r="K39" s="102"/>
      <c r="L39" s="103"/>
      <c r="M39" s="103"/>
      <c r="N39" s="103"/>
      <c r="O39" s="102"/>
      <c r="P39" s="103"/>
      <c r="Q39" s="103"/>
      <c r="R39" s="103"/>
      <c r="Y39" s="103"/>
    </row>
    <row r="40" spans="2:25" ht="20.100000000000001" customHeight="1" x14ac:dyDescent="0.15">
      <c r="B40" s="220"/>
      <c r="D40" s="103"/>
      <c r="E40" s="103"/>
      <c r="F40" s="103"/>
      <c r="G40" s="102"/>
      <c r="H40" s="103"/>
      <c r="I40" s="103"/>
      <c r="J40" s="103"/>
      <c r="K40" s="102"/>
      <c r="L40" s="103"/>
      <c r="M40" s="103"/>
      <c r="N40" s="103"/>
      <c r="O40" s="102"/>
      <c r="P40" s="103"/>
      <c r="Q40" s="103"/>
      <c r="R40" s="103"/>
      <c r="Y40" s="103"/>
    </row>
    <row r="41" spans="2:25" ht="20.100000000000001" customHeight="1" x14ac:dyDescent="0.15">
      <c r="B41" s="220"/>
      <c r="D41" s="7" t="s">
        <v>59</v>
      </c>
      <c r="H41" s="7" t="s">
        <v>60</v>
      </c>
      <c r="L41" s="7" t="s">
        <v>62</v>
      </c>
      <c r="P41" s="7" t="s">
        <v>63</v>
      </c>
    </row>
    <row r="42" spans="2:25" ht="20.100000000000001" customHeight="1" x14ac:dyDescent="0.15">
      <c r="B42" s="220" t="s">
        <v>109</v>
      </c>
      <c r="D42" s="325" t="str">
        <f>ﾃﾞｰﾀﾃｰﾌﾞﾙ!C39</f>
        <v>.</v>
      </c>
      <c r="E42" s="326"/>
      <c r="F42" s="327"/>
      <c r="G42" s="176"/>
      <c r="H42" s="325" t="str">
        <f>ﾃﾞｰﾀﾃｰﾌﾞﾙ!C42</f>
        <v>.</v>
      </c>
      <c r="I42" s="326"/>
      <c r="J42" s="327"/>
      <c r="K42" s="102"/>
      <c r="L42" s="325" t="str">
        <f>ﾃﾞｰﾀﾃｰﾌﾞﾙ!C40</f>
        <v>.</v>
      </c>
      <c r="M42" s="326"/>
      <c r="N42" s="327"/>
      <c r="O42" s="176"/>
      <c r="P42" s="325" t="str">
        <f>ﾃﾞｰﾀﾃｰﾌﾞﾙ!C43</f>
        <v>.</v>
      </c>
      <c r="Q42" s="326"/>
      <c r="R42" s="327"/>
    </row>
    <row r="43" spans="2:25" ht="20.100000000000001" customHeight="1" x14ac:dyDescent="0.15">
      <c r="D43" s="328"/>
      <c r="E43" s="329"/>
      <c r="F43" s="330"/>
      <c r="G43" s="102" t="s">
        <v>68</v>
      </c>
      <c r="H43" s="328"/>
      <c r="I43" s="329"/>
      <c r="J43" s="330"/>
      <c r="K43" s="102"/>
      <c r="L43" s="328"/>
      <c r="M43" s="329"/>
      <c r="N43" s="330"/>
      <c r="O43" s="102" t="s">
        <v>68</v>
      </c>
      <c r="P43" s="328"/>
      <c r="Q43" s="329"/>
      <c r="R43" s="330"/>
      <c r="Y43" s="103"/>
    </row>
    <row r="44" spans="2:25" ht="20.100000000000001" customHeight="1" x14ac:dyDescent="0.15">
      <c r="D44" s="103"/>
      <c r="E44" s="103"/>
      <c r="F44" s="103"/>
      <c r="G44" s="102"/>
      <c r="H44" s="103"/>
      <c r="I44" s="103"/>
      <c r="J44" s="103"/>
      <c r="K44" s="102"/>
      <c r="L44" s="103"/>
      <c r="M44" s="103"/>
      <c r="N44" s="103"/>
      <c r="O44" s="102"/>
      <c r="P44" s="103"/>
      <c r="Q44" s="103"/>
      <c r="R44" s="103"/>
      <c r="Y44" s="103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8" zoomScale="90" zoomScaleNormal="90" workbookViewId="0">
      <selection activeCell="B19" sqref="B19:B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86" t="str">
        <f>ﾃﾞｰﾀﾃｰﾌﾞﾙ!C1</f>
        <v>チャレンジカップ　U-10　U-12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6" ht="24" x14ac:dyDescent="0.15">
      <c r="B2" s="392">
        <f>ﾃﾞｰﾀﾃｰﾌﾞﾙ!C2</f>
        <v>44555</v>
      </c>
      <c r="C2" s="393"/>
      <c r="D2" s="393"/>
      <c r="E2" s="116" t="s">
        <v>79</v>
      </c>
      <c r="F2" s="394">
        <f>WEEKDAY(B2,1)</f>
        <v>7</v>
      </c>
      <c r="G2" s="394"/>
      <c r="H2" s="115" t="s">
        <v>80</v>
      </c>
      <c r="I2" s="1"/>
      <c r="J2" s="1"/>
      <c r="K2" s="1"/>
      <c r="L2" s="391" t="str">
        <f>ﾃﾞｰﾀﾃｰﾌﾞﾙ!C5</f>
        <v>１５－５－１５</v>
      </c>
      <c r="M2" s="305"/>
      <c r="N2" s="305"/>
      <c r="O2" s="305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1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1"/>
    </row>
    <row r="5" spans="1:16" ht="33" customHeight="1" thickBot="1" x14ac:dyDescent="0.2">
      <c r="A5" s="76"/>
      <c r="B5" s="77"/>
      <c r="C5" s="388" t="s">
        <v>147</v>
      </c>
      <c r="D5" s="389"/>
      <c r="E5" s="389"/>
      <c r="F5" s="389"/>
      <c r="G5" s="389"/>
      <c r="H5" s="389"/>
      <c r="I5" s="390"/>
      <c r="J5" s="388" t="s">
        <v>182</v>
      </c>
      <c r="K5" s="389"/>
      <c r="L5" s="389"/>
      <c r="M5" s="389"/>
      <c r="N5" s="389"/>
      <c r="O5" s="389"/>
      <c r="P5" s="390"/>
    </row>
    <row r="6" spans="1:16" ht="39.950000000000003" customHeight="1" thickBot="1" x14ac:dyDescent="0.2">
      <c r="A6" s="82"/>
      <c r="B6" s="83" t="s">
        <v>7</v>
      </c>
      <c r="C6" s="84" t="s">
        <v>8</v>
      </c>
      <c r="D6" s="85" t="s">
        <v>13</v>
      </c>
      <c r="E6" s="387" t="s">
        <v>9</v>
      </c>
      <c r="F6" s="387"/>
      <c r="G6" s="387"/>
      <c r="H6" s="85" t="s">
        <v>14</v>
      </c>
      <c r="I6" s="86" t="s">
        <v>10</v>
      </c>
      <c r="J6" s="84" t="s">
        <v>8</v>
      </c>
      <c r="K6" s="85" t="s">
        <v>15</v>
      </c>
      <c r="L6" s="387" t="s">
        <v>9</v>
      </c>
      <c r="M6" s="387"/>
      <c r="N6" s="387"/>
      <c r="O6" s="85" t="s">
        <v>14</v>
      </c>
      <c r="P6" s="86" t="s">
        <v>10</v>
      </c>
    </row>
    <row r="7" spans="1:16" ht="39.950000000000003" customHeight="1" x14ac:dyDescent="0.15">
      <c r="A7" s="168">
        <v>1</v>
      </c>
      <c r="B7" s="169">
        <v>0.375</v>
      </c>
      <c r="C7" s="212" t="s">
        <v>184</v>
      </c>
      <c r="D7" s="78" t="str">
        <f>ﾃﾞｰﾀﾃｰﾌﾞﾙ!F24</f>
        <v>SVIC　FA　U-10</v>
      </c>
      <c r="E7" s="79" t="s">
        <v>100</v>
      </c>
      <c r="F7" s="80" t="s">
        <v>17</v>
      </c>
      <c r="G7" s="81" t="s">
        <v>100</v>
      </c>
      <c r="H7" s="78" t="str">
        <f>ﾃﾞｰﾀﾃｰﾌﾞﾙ!H24</f>
        <v>社FCジュニア　U-10</v>
      </c>
      <c r="I7" s="166" t="str">
        <f>ﾃﾞｰﾀﾃｰﾌﾞﾙ!D24</f>
        <v>社FCジュニア　U-１２</v>
      </c>
      <c r="J7" s="212" t="s">
        <v>187</v>
      </c>
      <c r="K7" s="78" t="str">
        <f>ﾃﾞｰﾀﾃｰﾌﾞﾙ!J24</f>
        <v>駒ヶ林FC</v>
      </c>
      <c r="L7" s="79" t="s">
        <v>100</v>
      </c>
      <c r="M7" s="80" t="s">
        <v>17</v>
      </c>
      <c r="N7" s="81" t="s">
        <v>100</v>
      </c>
      <c r="O7" s="78" t="str">
        <f>ﾃﾞｰﾀﾃｰﾌﾞﾙ!L24</f>
        <v>旭FCジュニア　U-10</v>
      </c>
      <c r="P7" s="120" t="str">
        <f>ﾃﾞｰﾀﾃｰﾌﾞﾙ!M24</f>
        <v>旭FCジュニア　U-12</v>
      </c>
    </row>
    <row r="8" spans="1:16" ht="39.950000000000003" customHeight="1" x14ac:dyDescent="0.15">
      <c r="A8" s="199">
        <v>2</v>
      </c>
      <c r="B8" s="200">
        <v>0.40277777777777773</v>
      </c>
      <c r="C8" s="213" t="s">
        <v>138</v>
      </c>
      <c r="D8" s="201" t="str">
        <f>ﾃﾞｰﾀﾃｰﾌﾞﾙ!F25</f>
        <v>社FCジュニア　U-１２</v>
      </c>
      <c r="E8" s="202" t="s">
        <v>100</v>
      </c>
      <c r="F8" s="203" t="s">
        <v>17</v>
      </c>
      <c r="G8" s="204" t="s">
        <v>100</v>
      </c>
      <c r="H8" s="201" t="str">
        <f>ﾃﾞｰﾀﾃｰﾌﾞﾙ!H25</f>
        <v>SVIC　FA　U-1２</v>
      </c>
      <c r="I8" s="205" t="str">
        <f>ﾃﾞｰﾀﾃｰﾌﾞﾙ!D25</f>
        <v>駒ヶ林FC</v>
      </c>
      <c r="J8" s="301" t="s">
        <v>146</v>
      </c>
      <c r="K8" s="201" t="str">
        <f>ﾃﾞｰﾀﾃｰﾌﾞﾙ!J25</f>
        <v>旭FCジュニア　U-12</v>
      </c>
      <c r="L8" s="202" t="s">
        <v>100</v>
      </c>
      <c r="M8" s="203" t="s">
        <v>17</v>
      </c>
      <c r="N8" s="204" t="s">
        <v>100</v>
      </c>
      <c r="O8" s="201" t="str">
        <f>ﾃﾞｰﾀﾃｰﾌﾞﾙ!L25</f>
        <v>猪名川FC</v>
      </c>
      <c r="P8" s="206" t="str">
        <f>ﾃﾞｰﾀﾃｰﾌﾞﾙ!M25</f>
        <v>SVIC　FA　U-10</v>
      </c>
    </row>
    <row r="9" spans="1:16" ht="39.950000000000003" customHeight="1" x14ac:dyDescent="0.15">
      <c r="A9" s="71">
        <v>3</v>
      </c>
      <c r="B9" s="170">
        <v>0.4375</v>
      </c>
      <c r="C9" s="214" t="s">
        <v>184</v>
      </c>
      <c r="D9" s="4" t="str">
        <f>ﾃﾞｰﾀﾃｰﾌﾞﾙ!F26</f>
        <v>SVIC　FA　U-10</v>
      </c>
      <c r="E9" s="72" t="s">
        <v>100</v>
      </c>
      <c r="F9" s="74" t="s">
        <v>17</v>
      </c>
      <c r="G9" s="73" t="s">
        <v>100</v>
      </c>
      <c r="H9" s="4" t="str">
        <f>ﾃﾞｰﾀﾃｰﾌﾞﾙ!H26</f>
        <v>末広FC</v>
      </c>
      <c r="I9" s="166" t="str">
        <f>ﾃﾞｰﾀﾃｰﾌﾞﾙ!D26</f>
        <v>猪名川FC</v>
      </c>
      <c r="J9" s="214" t="s">
        <v>187</v>
      </c>
      <c r="K9" s="4" t="str">
        <f>ﾃﾞｰﾀﾃｰﾌﾞﾙ!J26</f>
        <v>駒ヶ林FC</v>
      </c>
      <c r="L9" s="72" t="s">
        <v>100</v>
      </c>
      <c r="M9" s="74" t="s">
        <v>17</v>
      </c>
      <c r="N9" s="73" t="s">
        <v>100</v>
      </c>
      <c r="O9" s="4" t="str">
        <f>ﾃﾞｰﾀﾃｰﾌﾞﾙ!L26</f>
        <v>シエロFC</v>
      </c>
      <c r="P9" s="120" t="str">
        <f>ﾃﾞｰﾀﾃｰﾌﾞﾙ!M26</f>
        <v>SVIC　FA　U-1２</v>
      </c>
    </row>
    <row r="10" spans="1:16" ht="39.950000000000003" customHeight="1" x14ac:dyDescent="0.15">
      <c r="A10" s="199">
        <v>4</v>
      </c>
      <c r="B10" s="200">
        <v>0.46527777777777773</v>
      </c>
      <c r="C10" s="213" t="s">
        <v>137</v>
      </c>
      <c r="D10" s="201" t="str">
        <f>ﾃﾞｰﾀﾃｰﾌﾞﾙ!F27</f>
        <v>社FCジュニア　U-１２</v>
      </c>
      <c r="E10" s="202" t="s">
        <v>100</v>
      </c>
      <c r="F10" s="203" t="s">
        <v>17</v>
      </c>
      <c r="G10" s="204" t="s">
        <v>100</v>
      </c>
      <c r="H10" s="201" t="str">
        <f>ﾃﾞｰﾀﾃｰﾌﾞﾙ!H27</f>
        <v>香寺SC</v>
      </c>
      <c r="I10" s="205" t="str">
        <f>ﾃﾞｰﾀﾃｰﾌﾞﾙ!D27</f>
        <v>社FCジュニア　U-10</v>
      </c>
      <c r="J10" s="301" t="s">
        <v>188</v>
      </c>
      <c r="K10" s="201" t="str">
        <f>ﾃﾞｰﾀﾃｰﾌﾞﾙ!J27</f>
        <v>旭FCジュニア　U-12</v>
      </c>
      <c r="L10" s="202" t="s">
        <v>100</v>
      </c>
      <c r="M10" s="203" t="s">
        <v>17</v>
      </c>
      <c r="N10" s="204" t="s">
        <v>100</v>
      </c>
      <c r="O10" s="201" t="str">
        <f>ﾃﾞｰﾀﾃｰﾌﾞﾙ!L27</f>
        <v>FCやまざる</v>
      </c>
      <c r="P10" s="206" t="str">
        <f>ﾃﾞｰﾀﾃｰﾌﾞﾙ!M27</f>
        <v>旭FCジュニア　U-10</v>
      </c>
    </row>
    <row r="11" spans="1:16" ht="39.950000000000003" customHeight="1" x14ac:dyDescent="0.15">
      <c r="A11" s="71">
        <v>5</v>
      </c>
      <c r="B11" s="170">
        <v>0.5</v>
      </c>
      <c r="C11" s="214" t="s">
        <v>184</v>
      </c>
      <c r="D11" s="4" t="str">
        <f>ﾃﾞｰﾀﾃｰﾌﾞﾙ!F28</f>
        <v>社FCジュニア　U-10</v>
      </c>
      <c r="E11" s="72" t="s">
        <v>100</v>
      </c>
      <c r="F11" s="74" t="s">
        <v>17</v>
      </c>
      <c r="G11" s="73" t="s">
        <v>100</v>
      </c>
      <c r="H11" s="4" t="str">
        <f>ﾃﾞｰﾀﾃｰﾌﾞﾙ!H28</f>
        <v>末広FC</v>
      </c>
      <c r="I11" s="166" t="str">
        <f>ﾃﾞｰﾀﾃｰﾌﾞﾙ!D28</f>
        <v>FCやまざる</v>
      </c>
      <c r="J11" s="214" t="s">
        <v>187</v>
      </c>
      <c r="K11" s="4" t="str">
        <f>ﾃﾞｰﾀﾃｰﾌﾞﾙ!J28</f>
        <v>旭FCジュニア　U-10</v>
      </c>
      <c r="L11" s="72" t="s">
        <v>100</v>
      </c>
      <c r="M11" s="74" t="s">
        <v>17</v>
      </c>
      <c r="N11" s="73" t="s">
        <v>100</v>
      </c>
      <c r="O11" s="4" t="str">
        <f>ﾃﾞｰﾀﾃｰﾌﾞﾙ!L28</f>
        <v>シエロFC</v>
      </c>
      <c r="P11" s="120" t="str">
        <f>ﾃﾞｰﾀﾃｰﾌﾞﾙ!M28</f>
        <v>香寺SC</v>
      </c>
    </row>
    <row r="12" spans="1:16" ht="39.950000000000003" customHeight="1" x14ac:dyDescent="0.15">
      <c r="A12" s="199">
        <v>6</v>
      </c>
      <c r="B12" s="200">
        <v>0.52777777777777779</v>
      </c>
      <c r="C12" s="213" t="s">
        <v>137</v>
      </c>
      <c r="D12" s="201" t="str">
        <f>ﾃﾞｰﾀﾃｰﾌﾞﾙ!F29</f>
        <v>SVIC　FA　U-1２</v>
      </c>
      <c r="E12" s="202" t="s">
        <v>100</v>
      </c>
      <c r="F12" s="203" t="s">
        <v>17</v>
      </c>
      <c r="G12" s="204" t="s">
        <v>100</v>
      </c>
      <c r="H12" s="201" t="str">
        <f>ﾃﾞｰﾀﾃｰﾌﾞﾙ!H29</f>
        <v>香寺SC</v>
      </c>
      <c r="I12" s="205" t="str">
        <f>ﾃﾞｰﾀﾃｰﾌﾞﾙ!D29</f>
        <v>シエロFC</v>
      </c>
      <c r="J12" s="301" t="s">
        <v>188</v>
      </c>
      <c r="K12" s="201" t="str">
        <f>ﾃﾞｰﾀﾃｰﾌﾞﾙ!J29</f>
        <v>猪名川FC</v>
      </c>
      <c r="L12" s="202" t="s">
        <v>100</v>
      </c>
      <c r="M12" s="203" t="s">
        <v>17</v>
      </c>
      <c r="N12" s="204" t="s">
        <v>100</v>
      </c>
      <c r="O12" s="201" t="str">
        <f>ﾃﾞｰﾀﾃｰﾌﾞﾙ!L29</f>
        <v>FCやまざる</v>
      </c>
      <c r="P12" s="206" t="str">
        <f>ﾃﾞｰﾀﾃｰﾌﾞﾙ!M29</f>
        <v>末広FC</v>
      </c>
    </row>
    <row r="13" spans="1:16" ht="14.1" customHeight="1" x14ac:dyDescent="0.15">
      <c r="A13" s="375">
        <v>7</v>
      </c>
      <c r="B13" s="377">
        <v>0.5625</v>
      </c>
      <c r="C13" s="379" t="s">
        <v>185</v>
      </c>
      <c r="D13" s="164" t="s">
        <v>89</v>
      </c>
      <c r="E13" s="333" t="s">
        <v>100</v>
      </c>
      <c r="F13" s="373" t="s">
        <v>17</v>
      </c>
      <c r="G13" s="371" t="s">
        <v>100</v>
      </c>
      <c r="H13" s="164" t="s">
        <v>91</v>
      </c>
      <c r="I13" s="167" t="s">
        <v>90</v>
      </c>
      <c r="J13" s="379" t="s">
        <v>185</v>
      </c>
      <c r="K13" s="164" t="s">
        <v>92</v>
      </c>
      <c r="L13" s="333" t="s">
        <v>100</v>
      </c>
      <c r="M13" s="373" t="s">
        <v>17</v>
      </c>
      <c r="N13" s="371" t="s">
        <v>100</v>
      </c>
      <c r="O13" s="164" t="s">
        <v>94</v>
      </c>
      <c r="P13" s="165"/>
    </row>
    <row r="14" spans="1:16" ht="26.1" customHeight="1" x14ac:dyDescent="0.15">
      <c r="A14" s="376"/>
      <c r="B14" s="378"/>
      <c r="C14" s="380"/>
      <c r="D14" s="78" t="str">
        <f>ﾃﾞｰﾀﾃｰﾌﾞﾙ!C33</f>
        <v>.</v>
      </c>
      <c r="E14" s="381"/>
      <c r="F14" s="383"/>
      <c r="G14" s="382"/>
      <c r="H14" s="78" t="str">
        <f>ﾃﾞｰﾀﾃｰﾌﾞﾙ!C36</f>
        <v>.</v>
      </c>
      <c r="I14" s="173" t="str">
        <f>ﾃﾞｰﾀﾃｰﾌﾞﾙ!C32</f>
        <v>.</v>
      </c>
      <c r="J14" s="380"/>
      <c r="K14" s="78" t="str">
        <f>ﾃﾞｰﾀﾃｰﾌﾞﾙ!C34</f>
        <v>.</v>
      </c>
      <c r="L14" s="381"/>
      <c r="M14" s="383"/>
      <c r="N14" s="382"/>
      <c r="O14" s="78" t="str">
        <f>ﾃﾞｰﾀﾃｰﾌﾞﾙ!C37</f>
        <v>.</v>
      </c>
      <c r="P14" s="171" t="s">
        <v>104</v>
      </c>
    </row>
    <row r="15" spans="1:16" ht="14.1" customHeight="1" x14ac:dyDescent="0.15">
      <c r="A15" s="352">
        <v>8</v>
      </c>
      <c r="B15" s="367">
        <v>0.59722222222222221</v>
      </c>
      <c r="C15" s="363" t="s">
        <v>186</v>
      </c>
      <c r="D15" s="288" t="s">
        <v>90</v>
      </c>
      <c r="E15" s="361" t="s">
        <v>100</v>
      </c>
      <c r="F15" s="347" t="s">
        <v>17</v>
      </c>
      <c r="G15" s="350" t="s">
        <v>100</v>
      </c>
      <c r="H15" s="288" t="s">
        <v>105</v>
      </c>
      <c r="I15" s="297" t="s">
        <v>156</v>
      </c>
      <c r="J15" s="396" t="s">
        <v>140</v>
      </c>
      <c r="K15" s="207" t="s">
        <v>93</v>
      </c>
      <c r="L15" s="331" t="s">
        <v>100</v>
      </c>
      <c r="M15" s="359" t="s">
        <v>17</v>
      </c>
      <c r="N15" s="343" t="s">
        <v>100</v>
      </c>
      <c r="O15" s="207" t="s">
        <v>106</v>
      </c>
      <c r="P15" s="209"/>
    </row>
    <row r="16" spans="1:16" ht="26.1" customHeight="1" x14ac:dyDescent="0.15">
      <c r="A16" s="353"/>
      <c r="B16" s="368"/>
      <c r="C16" s="364"/>
      <c r="D16" s="298" t="str">
        <f>ﾃﾞｰﾀﾃｰﾌﾞﾙ!C32</f>
        <v>.</v>
      </c>
      <c r="E16" s="362"/>
      <c r="F16" s="358"/>
      <c r="G16" s="351"/>
      <c r="H16" s="298" t="str">
        <f>ﾃﾞｰﾀﾃｰﾌﾞﾙ!C35</f>
        <v>.</v>
      </c>
      <c r="I16" s="299"/>
      <c r="J16" s="385"/>
      <c r="K16" s="210" t="str">
        <f>ﾃﾞｰﾀﾃｰﾌﾞﾙ!C38</f>
        <v>.</v>
      </c>
      <c r="L16" s="395"/>
      <c r="M16" s="397"/>
      <c r="N16" s="349"/>
      <c r="O16" s="210" t="str">
        <f>ﾃﾞｰﾀﾃｰﾌﾞﾙ!C41</f>
        <v>.</v>
      </c>
      <c r="P16" s="211" t="s">
        <v>104</v>
      </c>
    </row>
    <row r="17" spans="1:16" ht="14.1" customHeight="1" x14ac:dyDescent="0.15">
      <c r="A17" s="354">
        <v>9</v>
      </c>
      <c r="B17" s="369">
        <v>0.63194444444444442</v>
      </c>
      <c r="C17" s="384" t="s">
        <v>139</v>
      </c>
      <c r="D17" s="207" t="s">
        <v>158</v>
      </c>
      <c r="E17" s="331" t="s">
        <v>100</v>
      </c>
      <c r="F17" s="359" t="s">
        <v>17</v>
      </c>
      <c r="G17" s="343" t="s">
        <v>100</v>
      </c>
      <c r="H17" s="207" t="s">
        <v>159</v>
      </c>
      <c r="I17" s="208" t="s">
        <v>157</v>
      </c>
      <c r="J17" s="335" t="s">
        <v>141</v>
      </c>
      <c r="K17" s="207" t="s">
        <v>153</v>
      </c>
      <c r="L17" s="331" t="s">
        <v>100</v>
      </c>
      <c r="M17" s="359" t="s">
        <v>17</v>
      </c>
      <c r="N17" s="343" t="s">
        <v>100</v>
      </c>
      <c r="O17" s="207" t="s">
        <v>154</v>
      </c>
      <c r="P17" s="209" t="s">
        <v>155</v>
      </c>
    </row>
    <row r="18" spans="1:16" ht="26.1" customHeight="1" x14ac:dyDescent="0.15">
      <c r="A18" s="355"/>
      <c r="B18" s="370"/>
      <c r="C18" s="385"/>
      <c r="D18" s="295" t="str">
        <f>ﾃﾞｰﾀﾃｰﾌﾞﾙ!C39</f>
        <v>.</v>
      </c>
      <c r="E18" s="332"/>
      <c r="F18" s="360"/>
      <c r="G18" s="344"/>
      <c r="H18" s="295" t="str">
        <f>ﾃﾞｰﾀﾃｰﾌﾞﾙ!C42</f>
        <v>.</v>
      </c>
      <c r="I18" s="300" t="str">
        <f>ﾃﾞｰﾀﾃｰﾌﾞﾙ!C38</f>
        <v>.</v>
      </c>
      <c r="J18" s="336"/>
      <c r="K18" s="295"/>
      <c r="L18" s="332"/>
      <c r="M18" s="360"/>
      <c r="N18" s="344"/>
      <c r="O18" s="295"/>
      <c r="P18" s="296"/>
    </row>
    <row r="19" spans="1:16" ht="14.1" customHeight="1" x14ac:dyDescent="0.15">
      <c r="A19" s="356"/>
      <c r="B19" s="339"/>
      <c r="C19" s="365"/>
      <c r="D19" s="287"/>
      <c r="E19" s="341"/>
      <c r="F19" s="347"/>
      <c r="G19" s="345"/>
      <c r="H19" s="288"/>
      <c r="I19" s="289"/>
      <c r="J19" s="337"/>
      <c r="K19" s="290"/>
      <c r="L19" s="333" t="s">
        <v>100</v>
      </c>
      <c r="M19" s="373" t="s">
        <v>17</v>
      </c>
      <c r="N19" s="371" t="s">
        <v>100</v>
      </c>
      <c r="O19" s="164"/>
      <c r="P19" s="165"/>
    </row>
    <row r="20" spans="1:16" ht="26.1" customHeight="1" thickBot="1" x14ac:dyDescent="0.2">
      <c r="A20" s="357"/>
      <c r="B20" s="340"/>
      <c r="C20" s="366"/>
      <c r="D20" s="291"/>
      <c r="E20" s="342"/>
      <c r="F20" s="348"/>
      <c r="G20" s="346"/>
      <c r="H20" s="292"/>
      <c r="I20" s="293"/>
      <c r="J20" s="338"/>
      <c r="K20" s="294"/>
      <c r="L20" s="334"/>
      <c r="M20" s="374"/>
      <c r="N20" s="372"/>
      <c r="O20" s="174"/>
      <c r="P20" s="172"/>
    </row>
    <row r="21" spans="1:16" ht="24" customHeight="1" x14ac:dyDescent="0.15"/>
    <row r="22" spans="1:16" ht="24" customHeight="1" x14ac:dyDescent="0.15"/>
    <row r="23" spans="1:16" ht="24" customHeight="1" x14ac:dyDescent="0.15">
      <c r="D23" s="175"/>
    </row>
    <row r="24" spans="1:16" ht="24" customHeight="1" x14ac:dyDescent="0.15">
      <c r="D24" s="175"/>
    </row>
    <row r="25" spans="1:16" ht="24" customHeight="1" x14ac:dyDescent="0.15">
      <c r="D25" s="175"/>
    </row>
    <row r="26" spans="1:16" ht="32.25" customHeight="1" x14ac:dyDescent="0.15">
      <c r="D26" s="135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N15:N16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10" workbookViewId="0">
      <selection activeCell="M34" sqref="M34"/>
    </sheetView>
  </sheetViews>
  <sheetFormatPr defaultRowHeight="13.5" x14ac:dyDescent="0.15"/>
  <cols>
    <col min="1" max="1" width="2.625" style="244" customWidth="1"/>
    <col min="2" max="256" width="9" style="244"/>
    <col min="257" max="257" width="2.625" style="244" customWidth="1"/>
    <col min="258" max="512" width="9" style="244"/>
    <col min="513" max="513" width="2.625" style="244" customWidth="1"/>
    <col min="514" max="768" width="9" style="244"/>
    <col min="769" max="769" width="2.625" style="244" customWidth="1"/>
    <col min="770" max="1024" width="9" style="244"/>
    <col min="1025" max="1025" width="2.625" style="244" customWidth="1"/>
    <col min="1026" max="1280" width="9" style="244"/>
    <col min="1281" max="1281" width="2.625" style="244" customWidth="1"/>
    <col min="1282" max="1536" width="9" style="244"/>
    <col min="1537" max="1537" width="2.625" style="244" customWidth="1"/>
    <col min="1538" max="1792" width="9" style="244"/>
    <col min="1793" max="1793" width="2.625" style="244" customWidth="1"/>
    <col min="1794" max="2048" width="9" style="244"/>
    <col min="2049" max="2049" width="2.625" style="244" customWidth="1"/>
    <col min="2050" max="2304" width="9" style="244"/>
    <col min="2305" max="2305" width="2.625" style="244" customWidth="1"/>
    <col min="2306" max="2560" width="9" style="244"/>
    <col min="2561" max="2561" width="2.625" style="244" customWidth="1"/>
    <col min="2562" max="2816" width="9" style="244"/>
    <col min="2817" max="2817" width="2.625" style="244" customWidth="1"/>
    <col min="2818" max="3072" width="9" style="244"/>
    <col min="3073" max="3073" width="2.625" style="244" customWidth="1"/>
    <col min="3074" max="3328" width="9" style="244"/>
    <col min="3329" max="3329" width="2.625" style="244" customWidth="1"/>
    <col min="3330" max="3584" width="9" style="244"/>
    <col min="3585" max="3585" width="2.625" style="244" customWidth="1"/>
    <col min="3586" max="3840" width="9" style="244"/>
    <col min="3841" max="3841" width="2.625" style="244" customWidth="1"/>
    <col min="3842" max="4096" width="9" style="244"/>
    <col min="4097" max="4097" width="2.625" style="244" customWidth="1"/>
    <col min="4098" max="4352" width="9" style="244"/>
    <col min="4353" max="4353" width="2.625" style="244" customWidth="1"/>
    <col min="4354" max="4608" width="9" style="244"/>
    <col min="4609" max="4609" width="2.625" style="244" customWidth="1"/>
    <col min="4610" max="4864" width="9" style="244"/>
    <col min="4865" max="4865" width="2.625" style="244" customWidth="1"/>
    <col min="4866" max="5120" width="9" style="244"/>
    <col min="5121" max="5121" width="2.625" style="244" customWidth="1"/>
    <col min="5122" max="5376" width="9" style="244"/>
    <col min="5377" max="5377" width="2.625" style="244" customWidth="1"/>
    <col min="5378" max="5632" width="9" style="244"/>
    <col min="5633" max="5633" width="2.625" style="244" customWidth="1"/>
    <col min="5634" max="5888" width="9" style="244"/>
    <col min="5889" max="5889" width="2.625" style="244" customWidth="1"/>
    <col min="5890" max="6144" width="9" style="244"/>
    <col min="6145" max="6145" width="2.625" style="244" customWidth="1"/>
    <col min="6146" max="6400" width="9" style="244"/>
    <col min="6401" max="6401" width="2.625" style="244" customWidth="1"/>
    <col min="6402" max="6656" width="9" style="244"/>
    <col min="6657" max="6657" width="2.625" style="244" customWidth="1"/>
    <col min="6658" max="6912" width="9" style="244"/>
    <col min="6913" max="6913" width="2.625" style="244" customWidth="1"/>
    <col min="6914" max="7168" width="9" style="244"/>
    <col min="7169" max="7169" width="2.625" style="244" customWidth="1"/>
    <col min="7170" max="7424" width="9" style="244"/>
    <col min="7425" max="7425" width="2.625" style="244" customWidth="1"/>
    <col min="7426" max="7680" width="9" style="244"/>
    <col min="7681" max="7681" width="2.625" style="244" customWidth="1"/>
    <col min="7682" max="7936" width="9" style="244"/>
    <col min="7937" max="7937" width="2.625" style="244" customWidth="1"/>
    <col min="7938" max="8192" width="9" style="244"/>
    <col min="8193" max="8193" width="2.625" style="244" customWidth="1"/>
    <col min="8194" max="8448" width="9" style="244"/>
    <col min="8449" max="8449" width="2.625" style="244" customWidth="1"/>
    <col min="8450" max="8704" width="9" style="244"/>
    <col min="8705" max="8705" width="2.625" style="244" customWidth="1"/>
    <col min="8706" max="8960" width="9" style="244"/>
    <col min="8961" max="8961" width="2.625" style="244" customWidth="1"/>
    <col min="8962" max="9216" width="9" style="244"/>
    <col min="9217" max="9217" width="2.625" style="244" customWidth="1"/>
    <col min="9218" max="9472" width="9" style="244"/>
    <col min="9473" max="9473" width="2.625" style="244" customWidth="1"/>
    <col min="9474" max="9728" width="9" style="244"/>
    <col min="9729" max="9729" width="2.625" style="244" customWidth="1"/>
    <col min="9730" max="9984" width="9" style="244"/>
    <col min="9985" max="9985" width="2.625" style="244" customWidth="1"/>
    <col min="9986" max="10240" width="9" style="244"/>
    <col min="10241" max="10241" width="2.625" style="244" customWidth="1"/>
    <col min="10242" max="10496" width="9" style="244"/>
    <col min="10497" max="10497" width="2.625" style="244" customWidth="1"/>
    <col min="10498" max="10752" width="9" style="244"/>
    <col min="10753" max="10753" width="2.625" style="244" customWidth="1"/>
    <col min="10754" max="11008" width="9" style="244"/>
    <col min="11009" max="11009" width="2.625" style="244" customWidth="1"/>
    <col min="11010" max="11264" width="9" style="244"/>
    <col min="11265" max="11265" width="2.625" style="244" customWidth="1"/>
    <col min="11266" max="11520" width="9" style="244"/>
    <col min="11521" max="11521" width="2.625" style="244" customWidth="1"/>
    <col min="11522" max="11776" width="9" style="244"/>
    <col min="11777" max="11777" width="2.625" style="244" customWidth="1"/>
    <col min="11778" max="12032" width="9" style="244"/>
    <col min="12033" max="12033" width="2.625" style="244" customWidth="1"/>
    <col min="12034" max="12288" width="9" style="244"/>
    <col min="12289" max="12289" width="2.625" style="244" customWidth="1"/>
    <col min="12290" max="12544" width="9" style="244"/>
    <col min="12545" max="12545" width="2.625" style="244" customWidth="1"/>
    <col min="12546" max="12800" width="9" style="244"/>
    <col min="12801" max="12801" width="2.625" style="244" customWidth="1"/>
    <col min="12802" max="13056" width="9" style="244"/>
    <col min="13057" max="13057" width="2.625" style="244" customWidth="1"/>
    <col min="13058" max="13312" width="9" style="244"/>
    <col min="13313" max="13313" width="2.625" style="244" customWidth="1"/>
    <col min="13314" max="13568" width="9" style="244"/>
    <col min="13569" max="13569" width="2.625" style="244" customWidth="1"/>
    <col min="13570" max="13824" width="9" style="244"/>
    <col min="13825" max="13825" width="2.625" style="244" customWidth="1"/>
    <col min="13826" max="14080" width="9" style="244"/>
    <col min="14081" max="14081" width="2.625" style="244" customWidth="1"/>
    <col min="14082" max="14336" width="9" style="244"/>
    <col min="14337" max="14337" width="2.625" style="244" customWidth="1"/>
    <col min="14338" max="14592" width="9" style="244"/>
    <col min="14593" max="14593" width="2.625" style="244" customWidth="1"/>
    <col min="14594" max="14848" width="9" style="244"/>
    <col min="14849" max="14849" width="2.625" style="244" customWidth="1"/>
    <col min="14850" max="15104" width="9" style="244"/>
    <col min="15105" max="15105" width="2.625" style="244" customWidth="1"/>
    <col min="15106" max="15360" width="9" style="244"/>
    <col min="15361" max="15361" width="2.625" style="244" customWidth="1"/>
    <col min="15362" max="15616" width="9" style="244"/>
    <col min="15617" max="15617" width="2.625" style="244" customWidth="1"/>
    <col min="15618" max="15872" width="9" style="244"/>
    <col min="15873" max="15873" width="2.625" style="244" customWidth="1"/>
    <col min="15874" max="16128" width="9" style="244"/>
    <col min="16129" max="16129" width="2.625" style="244" customWidth="1"/>
    <col min="16130" max="16384" width="9" style="244"/>
  </cols>
  <sheetData>
    <row r="2" spans="2:7" s="35" customFormat="1" ht="20.25" customHeight="1" x14ac:dyDescent="0.15">
      <c r="B2" s="36" t="s">
        <v>114</v>
      </c>
      <c r="G2" s="35" t="s">
        <v>115</v>
      </c>
    </row>
    <row r="3" spans="2:7" s="34" customFormat="1" ht="17.25" x14ac:dyDescent="0.2">
      <c r="G3" s="35" t="s">
        <v>116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C74"/>
  <sheetViews>
    <sheetView topLeftCell="A34" workbookViewId="0">
      <selection activeCell="AP52" sqref="AP52"/>
    </sheetView>
  </sheetViews>
  <sheetFormatPr defaultColWidth="1.625" defaultRowHeight="11.25" customHeight="1" x14ac:dyDescent="0.15"/>
  <cols>
    <col min="1" max="55" width="1.625" style="245" customWidth="1"/>
    <col min="56" max="56" width="1" style="245" customWidth="1"/>
    <col min="57" max="256" width="1.625" style="245"/>
    <col min="257" max="311" width="1.625" style="245" customWidth="1"/>
    <col min="312" max="312" width="1" style="245" customWidth="1"/>
    <col min="313" max="512" width="1.625" style="245"/>
    <col min="513" max="567" width="1.625" style="245" customWidth="1"/>
    <col min="568" max="568" width="1" style="245" customWidth="1"/>
    <col min="569" max="768" width="1.625" style="245"/>
    <col min="769" max="823" width="1.625" style="245" customWidth="1"/>
    <col min="824" max="824" width="1" style="245" customWidth="1"/>
    <col min="825" max="1024" width="1.625" style="245"/>
    <col min="1025" max="1079" width="1.625" style="245" customWidth="1"/>
    <col min="1080" max="1080" width="1" style="245" customWidth="1"/>
    <col min="1081" max="1280" width="1.625" style="245"/>
    <col min="1281" max="1335" width="1.625" style="245" customWidth="1"/>
    <col min="1336" max="1336" width="1" style="245" customWidth="1"/>
    <col min="1337" max="1536" width="1.625" style="245"/>
    <col min="1537" max="1591" width="1.625" style="245" customWidth="1"/>
    <col min="1592" max="1592" width="1" style="245" customWidth="1"/>
    <col min="1593" max="1792" width="1.625" style="245"/>
    <col min="1793" max="1847" width="1.625" style="245" customWidth="1"/>
    <col min="1848" max="1848" width="1" style="245" customWidth="1"/>
    <col min="1849" max="2048" width="1.625" style="245"/>
    <col min="2049" max="2103" width="1.625" style="245" customWidth="1"/>
    <col min="2104" max="2104" width="1" style="245" customWidth="1"/>
    <col min="2105" max="2304" width="1.625" style="245"/>
    <col min="2305" max="2359" width="1.625" style="245" customWidth="1"/>
    <col min="2360" max="2360" width="1" style="245" customWidth="1"/>
    <col min="2361" max="2560" width="1.625" style="245"/>
    <col min="2561" max="2615" width="1.625" style="245" customWidth="1"/>
    <col min="2616" max="2616" width="1" style="245" customWidth="1"/>
    <col min="2617" max="2816" width="1.625" style="245"/>
    <col min="2817" max="2871" width="1.625" style="245" customWidth="1"/>
    <col min="2872" max="2872" width="1" style="245" customWidth="1"/>
    <col min="2873" max="3072" width="1.625" style="245"/>
    <col min="3073" max="3127" width="1.625" style="245" customWidth="1"/>
    <col min="3128" max="3128" width="1" style="245" customWidth="1"/>
    <col min="3129" max="3328" width="1.625" style="245"/>
    <col min="3329" max="3383" width="1.625" style="245" customWidth="1"/>
    <col min="3384" max="3384" width="1" style="245" customWidth="1"/>
    <col min="3385" max="3584" width="1.625" style="245"/>
    <col min="3585" max="3639" width="1.625" style="245" customWidth="1"/>
    <col min="3640" max="3640" width="1" style="245" customWidth="1"/>
    <col min="3641" max="3840" width="1.625" style="245"/>
    <col min="3841" max="3895" width="1.625" style="245" customWidth="1"/>
    <col min="3896" max="3896" width="1" style="245" customWidth="1"/>
    <col min="3897" max="4096" width="1.625" style="245"/>
    <col min="4097" max="4151" width="1.625" style="245" customWidth="1"/>
    <col min="4152" max="4152" width="1" style="245" customWidth="1"/>
    <col min="4153" max="4352" width="1.625" style="245"/>
    <col min="4353" max="4407" width="1.625" style="245" customWidth="1"/>
    <col min="4408" max="4408" width="1" style="245" customWidth="1"/>
    <col min="4409" max="4608" width="1.625" style="245"/>
    <col min="4609" max="4663" width="1.625" style="245" customWidth="1"/>
    <col min="4664" max="4664" width="1" style="245" customWidth="1"/>
    <col min="4665" max="4864" width="1.625" style="245"/>
    <col min="4865" max="4919" width="1.625" style="245" customWidth="1"/>
    <col min="4920" max="4920" width="1" style="245" customWidth="1"/>
    <col min="4921" max="5120" width="1.625" style="245"/>
    <col min="5121" max="5175" width="1.625" style="245" customWidth="1"/>
    <col min="5176" max="5176" width="1" style="245" customWidth="1"/>
    <col min="5177" max="5376" width="1.625" style="245"/>
    <col min="5377" max="5431" width="1.625" style="245" customWidth="1"/>
    <col min="5432" max="5432" width="1" style="245" customWidth="1"/>
    <col min="5433" max="5632" width="1.625" style="245"/>
    <col min="5633" max="5687" width="1.625" style="245" customWidth="1"/>
    <col min="5688" max="5688" width="1" style="245" customWidth="1"/>
    <col min="5689" max="5888" width="1.625" style="245"/>
    <col min="5889" max="5943" width="1.625" style="245" customWidth="1"/>
    <col min="5944" max="5944" width="1" style="245" customWidth="1"/>
    <col min="5945" max="6144" width="1.625" style="245"/>
    <col min="6145" max="6199" width="1.625" style="245" customWidth="1"/>
    <col min="6200" max="6200" width="1" style="245" customWidth="1"/>
    <col min="6201" max="6400" width="1.625" style="245"/>
    <col min="6401" max="6455" width="1.625" style="245" customWidth="1"/>
    <col min="6456" max="6456" width="1" style="245" customWidth="1"/>
    <col min="6457" max="6656" width="1.625" style="245"/>
    <col min="6657" max="6711" width="1.625" style="245" customWidth="1"/>
    <col min="6712" max="6712" width="1" style="245" customWidth="1"/>
    <col min="6713" max="6912" width="1.625" style="245"/>
    <col min="6913" max="6967" width="1.625" style="245" customWidth="1"/>
    <col min="6968" max="6968" width="1" style="245" customWidth="1"/>
    <col min="6969" max="7168" width="1.625" style="245"/>
    <col min="7169" max="7223" width="1.625" style="245" customWidth="1"/>
    <col min="7224" max="7224" width="1" style="245" customWidth="1"/>
    <col min="7225" max="7424" width="1.625" style="245"/>
    <col min="7425" max="7479" width="1.625" style="245" customWidth="1"/>
    <col min="7480" max="7480" width="1" style="245" customWidth="1"/>
    <col min="7481" max="7680" width="1.625" style="245"/>
    <col min="7681" max="7735" width="1.625" style="245" customWidth="1"/>
    <col min="7736" max="7736" width="1" style="245" customWidth="1"/>
    <col min="7737" max="7936" width="1.625" style="245"/>
    <col min="7937" max="7991" width="1.625" style="245" customWidth="1"/>
    <col min="7992" max="7992" width="1" style="245" customWidth="1"/>
    <col min="7993" max="8192" width="1.625" style="245"/>
    <col min="8193" max="8247" width="1.625" style="245" customWidth="1"/>
    <col min="8248" max="8248" width="1" style="245" customWidth="1"/>
    <col min="8249" max="8448" width="1.625" style="245"/>
    <col min="8449" max="8503" width="1.625" style="245" customWidth="1"/>
    <col min="8504" max="8504" width="1" style="245" customWidth="1"/>
    <col min="8505" max="8704" width="1.625" style="245"/>
    <col min="8705" max="8759" width="1.625" style="245" customWidth="1"/>
    <col min="8760" max="8760" width="1" style="245" customWidth="1"/>
    <col min="8761" max="8960" width="1.625" style="245"/>
    <col min="8961" max="9015" width="1.625" style="245" customWidth="1"/>
    <col min="9016" max="9016" width="1" style="245" customWidth="1"/>
    <col min="9017" max="9216" width="1.625" style="245"/>
    <col min="9217" max="9271" width="1.625" style="245" customWidth="1"/>
    <col min="9272" max="9272" width="1" style="245" customWidth="1"/>
    <col min="9273" max="9472" width="1.625" style="245"/>
    <col min="9473" max="9527" width="1.625" style="245" customWidth="1"/>
    <col min="9528" max="9528" width="1" style="245" customWidth="1"/>
    <col min="9529" max="9728" width="1.625" style="245"/>
    <col min="9729" max="9783" width="1.625" style="245" customWidth="1"/>
    <col min="9784" max="9784" width="1" style="245" customWidth="1"/>
    <col min="9785" max="9984" width="1.625" style="245"/>
    <col min="9985" max="10039" width="1.625" style="245" customWidth="1"/>
    <col min="10040" max="10040" width="1" style="245" customWidth="1"/>
    <col min="10041" max="10240" width="1.625" style="245"/>
    <col min="10241" max="10295" width="1.625" style="245" customWidth="1"/>
    <col min="10296" max="10296" width="1" style="245" customWidth="1"/>
    <col min="10297" max="10496" width="1.625" style="245"/>
    <col min="10497" max="10551" width="1.625" style="245" customWidth="1"/>
    <col min="10552" max="10552" width="1" style="245" customWidth="1"/>
    <col min="10553" max="10752" width="1.625" style="245"/>
    <col min="10753" max="10807" width="1.625" style="245" customWidth="1"/>
    <col min="10808" max="10808" width="1" style="245" customWidth="1"/>
    <col min="10809" max="11008" width="1.625" style="245"/>
    <col min="11009" max="11063" width="1.625" style="245" customWidth="1"/>
    <col min="11064" max="11064" width="1" style="245" customWidth="1"/>
    <col min="11065" max="11264" width="1.625" style="245"/>
    <col min="11265" max="11319" width="1.625" style="245" customWidth="1"/>
    <col min="11320" max="11320" width="1" style="245" customWidth="1"/>
    <col min="11321" max="11520" width="1.625" style="245"/>
    <col min="11521" max="11575" width="1.625" style="245" customWidth="1"/>
    <col min="11576" max="11576" width="1" style="245" customWidth="1"/>
    <col min="11577" max="11776" width="1.625" style="245"/>
    <col min="11777" max="11831" width="1.625" style="245" customWidth="1"/>
    <col min="11832" max="11832" width="1" style="245" customWidth="1"/>
    <col min="11833" max="12032" width="1.625" style="245"/>
    <col min="12033" max="12087" width="1.625" style="245" customWidth="1"/>
    <col min="12088" max="12088" width="1" style="245" customWidth="1"/>
    <col min="12089" max="12288" width="1.625" style="245"/>
    <col min="12289" max="12343" width="1.625" style="245" customWidth="1"/>
    <col min="12344" max="12344" width="1" style="245" customWidth="1"/>
    <col min="12345" max="12544" width="1.625" style="245"/>
    <col min="12545" max="12599" width="1.625" style="245" customWidth="1"/>
    <col min="12600" max="12600" width="1" style="245" customWidth="1"/>
    <col min="12601" max="12800" width="1.625" style="245"/>
    <col min="12801" max="12855" width="1.625" style="245" customWidth="1"/>
    <col min="12856" max="12856" width="1" style="245" customWidth="1"/>
    <col min="12857" max="13056" width="1.625" style="245"/>
    <col min="13057" max="13111" width="1.625" style="245" customWidth="1"/>
    <col min="13112" max="13112" width="1" style="245" customWidth="1"/>
    <col min="13113" max="13312" width="1.625" style="245"/>
    <col min="13313" max="13367" width="1.625" style="245" customWidth="1"/>
    <col min="13368" max="13368" width="1" style="245" customWidth="1"/>
    <col min="13369" max="13568" width="1.625" style="245"/>
    <col min="13569" max="13623" width="1.625" style="245" customWidth="1"/>
    <col min="13624" max="13624" width="1" style="245" customWidth="1"/>
    <col min="13625" max="13824" width="1.625" style="245"/>
    <col min="13825" max="13879" width="1.625" style="245" customWidth="1"/>
    <col min="13880" max="13880" width="1" style="245" customWidth="1"/>
    <col min="13881" max="14080" width="1.625" style="245"/>
    <col min="14081" max="14135" width="1.625" style="245" customWidth="1"/>
    <col min="14136" max="14136" width="1" style="245" customWidth="1"/>
    <col min="14137" max="14336" width="1.625" style="245"/>
    <col min="14337" max="14391" width="1.625" style="245" customWidth="1"/>
    <col min="14392" max="14392" width="1" style="245" customWidth="1"/>
    <col min="14393" max="14592" width="1.625" style="245"/>
    <col min="14593" max="14647" width="1.625" style="245" customWidth="1"/>
    <col min="14648" max="14648" width="1" style="245" customWidth="1"/>
    <col min="14649" max="14848" width="1.625" style="245"/>
    <col min="14849" max="14903" width="1.625" style="245" customWidth="1"/>
    <col min="14904" max="14904" width="1" style="245" customWidth="1"/>
    <col min="14905" max="15104" width="1.625" style="245"/>
    <col min="15105" max="15159" width="1.625" style="245" customWidth="1"/>
    <col min="15160" max="15160" width="1" style="245" customWidth="1"/>
    <col min="15161" max="15360" width="1.625" style="245"/>
    <col min="15361" max="15415" width="1.625" style="245" customWidth="1"/>
    <col min="15416" max="15416" width="1" style="245" customWidth="1"/>
    <col min="15417" max="15616" width="1.625" style="245"/>
    <col min="15617" max="15671" width="1.625" style="245" customWidth="1"/>
    <col min="15672" max="15672" width="1" style="245" customWidth="1"/>
    <col min="15673" max="15872" width="1.625" style="245"/>
    <col min="15873" max="15927" width="1.625" style="245" customWidth="1"/>
    <col min="15928" max="15928" width="1" style="245" customWidth="1"/>
    <col min="15929" max="16128" width="1.625" style="245"/>
    <col min="16129" max="16183" width="1.625" style="245" customWidth="1"/>
    <col min="16184" max="16184" width="1" style="245" customWidth="1"/>
    <col min="16185" max="16384" width="1.625" style="245"/>
  </cols>
  <sheetData>
    <row r="1" spans="2:54" ht="11.25" customHeight="1" x14ac:dyDescent="0.15">
      <c r="AK1" s="420" t="s">
        <v>117</v>
      </c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</row>
    <row r="2" spans="2:54" ht="11.25" customHeight="1" x14ac:dyDescent="0.15">
      <c r="Y2" s="410"/>
      <c r="Z2" s="410"/>
      <c r="AA2" s="410"/>
      <c r="AB2" s="410"/>
      <c r="AC2" s="41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</row>
    <row r="3" spans="2:54" ht="11.25" customHeight="1" x14ac:dyDescent="0.15">
      <c r="Y3" s="410"/>
      <c r="Z3" s="410"/>
      <c r="AA3" s="410"/>
      <c r="AB3" s="410"/>
      <c r="AC3" s="41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</row>
    <row r="4" spans="2:54" ht="11.25" customHeight="1" x14ac:dyDescent="0.15">
      <c r="G4" s="409" t="s">
        <v>118</v>
      </c>
      <c r="H4" s="409"/>
      <c r="I4" s="409"/>
      <c r="J4" s="409"/>
      <c r="K4" s="409"/>
      <c r="L4" s="409"/>
      <c r="M4" s="409"/>
      <c r="N4" s="409"/>
      <c r="Y4" s="410"/>
      <c r="Z4" s="410"/>
      <c r="AA4" s="410"/>
      <c r="AB4" s="410"/>
      <c r="AC4" s="41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</row>
    <row r="5" spans="2:54" ht="11.25" customHeight="1" x14ac:dyDescent="0.15">
      <c r="G5" s="409"/>
      <c r="H5" s="409"/>
      <c r="I5" s="409"/>
      <c r="J5" s="409"/>
      <c r="K5" s="409"/>
      <c r="L5" s="409"/>
      <c r="M5" s="409"/>
      <c r="N5" s="409"/>
      <c r="V5" s="410"/>
      <c r="W5" s="410"/>
      <c r="X5" s="41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</row>
    <row r="6" spans="2:54" ht="11.25" customHeight="1" x14ac:dyDescent="0.15">
      <c r="G6" s="409"/>
      <c r="H6" s="409"/>
      <c r="I6" s="409"/>
      <c r="J6" s="409"/>
      <c r="K6" s="409"/>
      <c r="L6" s="409"/>
      <c r="M6" s="409"/>
      <c r="N6" s="409"/>
      <c r="V6" s="410"/>
      <c r="W6" s="410"/>
      <c r="X6" s="41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</row>
    <row r="7" spans="2:54" ht="11.25" customHeight="1" x14ac:dyDescent="0.15">
      <c r="V7" s="410"/>
      <c r="W7" s="410"/>
      <c r="X7" s="41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</row>
    <row r="8" spans="2:54" ht="11.25" customHeight="1" x14ac:dyDescent="0.15">
      <c r="P8" s="410"/>
      <c r="Q8" s="410"/>
      <c r="R8" s="410"/>
      <c r="S8" s="410"/>
      <c r="T8" s="410"/>
      <c r="U8" s="410"/>
    </row>
    <row r="9" spans="2:54" ht="11.25" customHeight="1" x14ac:dyDescent="0.15">
      <c r="U9" s="246"/>
    </row>
    <row r="10" spans="2:54" ht="11.25" customHeight="1" thickBot="1" x14ac:dyDescent="0.2">
      <c r="W10" s="414"/>
      <c r="X10" s="414"/>
      <c r="AV10" s="247"/>
      <c r="AW10" s="247"/>
      <c r="AX10" s="248"/>
    </row>
    <row r="11" spans="2:54" ht="11.25" customHeight="1" x14ac:dyDescent="0.15">
      <c r="W11" s="414"/>
      <c r="X11" s="414"/>
      <c r="AH11" s="249"/>
      <c r="AI11" s="415" t="s">
        <v>119</v>
      </c>
      <c r="AJ11" s="415"/>
      <c r="AK11" s="415"/>
      <c r="AL11" s="415"/>
      <c r="AM11" s="415"/>
      <c r="AN11" s="415"/>
      <c r="AO11" s="415"/>
      <c r="AP11" s="415"/>
      <c r="AQ11" s="250"/>
      <c r="AV11" s="247"/>
      <c r="AW11" s="247"/>
      <c r="AX11" s="248"/>
    </row>
    <row r="12" spans="2:54" ht="11.25" customHeight="1" x14ac:dyDescent="0.15">
      <c r="H12" s="251"/>
      <c r="I12" s="251"/>
      <c r="J12" s="251"/>
      <c r="K12" s="251"/>
      <c r="L12" s="251"/>
      <c r="M12" s="251"/>
      <c r="T12" s="248"/>
      <c r="W12" s="414"/>
      <c r="X12" s="414"/>
      <c r="AH12" s="252"/>
      <c r="AI12" s="416"/>
      <c r="AJ12" s="416"/>
      <c r="AK12" s="416"/>
      <c r="AL12" s="416"/>
      <c r="AM12" s="416"/>
      <c r="AN12" s="416"/>
      <c r="AO12" s="416"/>
      <c r="AP12" s="416"/>
      <c r="AQ12" s="253"/>
      <c r="AV12" s="247"/>
      <c r="AW12" s="247"/>
      <c r="AX12" s="248"/>
    </row>
    <row r="13" spans="2:54" ht="11.25" customHeight="1" x14ac:dyDescent="0.15"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Q13" s="417" t="s">
        <v>120</v>
      </c>
      <c r="R13" s="417"/>
      <c r="S13" s="417"/>
      <c r="T13" s="248"/>
      <c r="W13" s="414"/>
      <c r="X13" s="414"/>
      <c r="AH13" s="252"/>
      <c r="AI13" s="254"/>
      <c r="AJ13" s="418" t="s">
        <v>121</v>
      </c>
      <c r="AK13" s="418"/>
      <c r="AL13" s="418"/>
      <c r="AM13" s="418"/>
      <c r="AN13" s="254"/>
      <c r="AO13" s="254"/>
      <c r="AP13" s="254"/>
      <c r="AQ13" s="253"/>
      <c r="AV13" s="247"/>
      <c r="AW13" s="247"/>
      <c r="AX13" s="248"/>
    </row>
    <row r="14" spans="2:54" ht="11.25" customHeight="1" thickBot="1" x14ac:dyDescent="0.2"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Q14" s="417"/>
      <c r="R14" s="417"/>
      <c r="S14" s="417"/>
      <c r="T14" s="248"/>
      <c r="AH14" s="255"/>
      <c r="AI14" s="256"/>
      <c r="AJ14" s="419"/>
      <c r="AK14" s="419"/>
      <c r="AL14" s="419"/>
      <c r="AM14" s="419"/>
      <c r="AN14" s="256"/>
      <c r="AO14" s="256"/>
      <c r="AP14" s="256"/>
      <c r="AQ14" s="257"/>
      <c r="AV14" s="247"/>
      <c r="AW14" s="247"/>
      <c r="AX14" s="248"/>
    </row>
    <row r="15" spans="2:54" ht="11.25" customHeight="1" x14ac:dyDescent="0.15"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Q15" s="417"/>
      <c r="R15" s="417"/>
      <c r="S15" s="417"/>
      <c r="T15" s="248"/>
      <c r="AV15" s="247"/>
      <c r="AW15" s="247"/>
      <c r="AX15" s="248"/>
    </row>
    <row r="16" spans="2:54" ht="11.25" customHeight="1" x14ac:dyDescent="0.15">
      <c r="B16" s="251"/>
      <c r="C16" s="411" t="s">
        <v>122</v>
      </c>
      <c r="D16" s="411"/>
      <c r="E16" s="411"/>
      <c r="F16" s="251"/>
      <c r="G16" s="251"/>
      <c r="H16" s="251"/>
      <c r="I16" s="251"/>
      <c r="J16" s="251"/>
      <c r="K16" s="251"/>
      <c r="L16" s="251"/>
      <c r="M16" s="251"/>
      <c r="Q16" s="417"/>
      <c r="R16" s="417"/>
      <c r="S16" s="417"/>
      <c r="T16" s="248"/>
      <c r="AV16" s="247"/>
      <c r="AW16" s="247"/>
      <c r="AX16" s="248"/>
    </row>
    <row r="17" spans="2:55" ht="11.25" customHeight="1" thickBot="1" x14ac:dyDescent="0.2">
      <c r="B17" s="251"/>
      <c r="C17" s="411"/>
      <c r="D17" s="411"/>
      <c r="E17" s="411"/>
      <c r="F17" s="251"/>
      <c r="G17" s="251"/>
      <c r="H17" s="251"/>
      <c r="I17" s="251"/>
      <c r="J17" s="251"/>
      <c r="K17" s="251"/>
      <c r="L17" s="251"/>
      <c r="M17" s="251"/>
      <c r="Q17" s="417"/>
      <c r="R17" s="417"/>
      <c r="S17" s="417"/>
      <c r="T17" s="248"/>
      <c r="AD17" s="258" t="s">
        <v>123</v>
      </c>
      <c r="AV17" s="247"/>
      <c r="AW17" s="247"/>
      <c r="AX17" s="248"/>
    </row>
    <row r="18" spans="2:55" ht="11.25" customHeight="1" x14ac:dyDescent="0.15">
      <c r="B18" s="251"/>
      <c r="C18" s="411"/>
      <c r="D18" s="411"/>
      <c r="E18" s="411"/>
      <c r="F18" s="251"/>
      <c r="G18" s="251"/>
      <c r="H18" s="251"/>
      <c r="I18" s="251"/>
      <c r="J18" s="251"/>
      <c r="K18" s="251"/>
      <c r="L18" s="251"/>
      <c r="M18" s="251"/>
      <c r="N18" s="412" t="s">
        <v>124</v>
      </c>
      <c r="O18" s="412"/>
      <c r="P18" s="412"/>
      <c r="Q18" s="417"/>
      <c r="R18" s="417"/>
      <c r="S18" s="417"/>
      <c r="T18" s="248"/>
      <c r="U18" s="247"/>
      <c r="V18" s="247"/>
      <c r="W18" s="247"/>
      <c r="AB18" s="259"/>
      <c r="AC18" s="259"/>
      <c r="AD18" s="249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50"/>
      <c r="AW18" s="247"/>
      <c r="AX18" s="248"/>
    </row>
    <row r="19" spans="2:55" ht="11.25" customHeight="1" x14ac:dyDescent="0.15">
      <c r="B19" s="251"/>
      <c r="C19" s="411"/>
      <c r="D19" s="411"/>
      <c r="E19" s="411"/>
      <c r="F19" s="413"/>
      <c r="G19" s="413"/>
      <c r="H19" s="413"/>
      <c r="I19" s="413"/>
      <c r="J19" s="413"/>
      <c r="K19" s="413"/>
      <c r="L19" s="251"/>
      <c r="M19" s="251"/>
      <c r="N19" s="412"/>
      <c r="O19" s="412"/>
      <c r="P19" s="412"/>
      <c r="Q19" s="417"/>
      <c r="R19" s="417"/>
      <c r="S19" s="417"/>
      <c r="U19" s="261"/>
      <c r="V19" s="247"/>
      <c r="W19" s="247"/>
      <c r="AB19" s="259"/>
      <c r="AC19" s="259"/>
      <c r="AD19" s="252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3"/>
      <c r="AW19" s="247"/>
      <c r="AX19" s="248"/>
    </row>
    <row r="20" spans="2:55" ht="11.25" customHeight="1" x14ac:dyDescent="0.15">
      <c r="B20" s="251"/>
      <c r="C20" s="411"/>
      <c r="D20" s="411"/>
      <c r="E20" s="411"/>
      <c r="F20" s="413"/>
      <c r="G20" s="413"/>
      <c r="H20" s="413"/>
      <c r="I20" s="413"/>
      <c r="J20" s="413"/>
      <c r="K20" s="413"/>
      <c r="L20" s="251"/>
      <c r="M20" s="251"/>
      <c r="N20" s="412"/>
      <c r="O20" s="412"/>
      <c r="P20" s="412"/>
      <c r="Q20" s="417"/>
      <c r="R20" s="417"/>
      <c r="S20" s="417"/>
      <c r="U20" s="261"/>
      <c r="V20" s="247"/>
      <c r="W20" s="247"/>
      <c r="AB20" s="259"/>
      <c r="AC20" s="259"/>
      <c r="AD20" s="252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3"/>
      <c r="AW20" s="247"/>
      <c r="AX20" s="248"/>
    </row>
    <row r="21" spans="2:55" ht="11.25" customHeight="1" thickBot="1" x14ac:dyDescent="0.2">
      <c r="B21" s="251"/>
      <c r="C21" s="411"/>
      <c r="D21" s="411"/>
      <c r="E21" s="411"/>
      <c r="F21" s="413"/>
      <c r="G21" s="413"/>
      <c r="H21" s="413"/>
      <c r="I21" s="413"/>
      <c r="J21" s="413"/>
      <c r="K21" s="413"/>
      <c r="L21" s="251"/>
      <c r="M21" s="251"/>
      <c r="N21" s="412"/>
      <c r="O21" s="412"/>
      <c r="P21" s="412"/>
      <c r="Q21" s="417"/>
      <c r="R21" s="417"/>
      <c r="S21" s="417"/>
      <c r="U21" s="261"/>
      <c r="V21" s="247"/>
      <c r="W21" s="247"/>
      <c r="AB21" s="256"/>
      <c r="AC21" s="257"/>
      <c r="AD21" s="252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3"/>
      <c r="AW21" s="247"/>
      <c r="AX21" s="248"/>
    </row>
    <row r="22" spans="2:55" ht="11.25" customHeight="1" x14ac:dyDescent="0.15">
      <c r="B22" s="251"/>
      <c r="C22" s="411"/>
      <c r="D22" s="411"/>
      <c r="E22" s="411"/>
      <c r="F22" s="413"/>
      <c r="G22" s="413"/>
      <c r="H22" s="413"/>
      <c r="I22" s="413"/>
      <c r="J22" s="413"/>
      <c r="K22" s="413"/>
      <c r="L22" s="251"/>
      <c r="M22" s="251"/>
      <c r="Q22" s="417"/>
      <c r="R22" s="417"/>
      <c r="S22" s="417"/>
      <c r="U22" s="261"/>
      <c r="V22" s="247"/>
      <c r="W22" s="247"/>
      <c r="AB22" s="252"/>
      <c r="AC22" s="254"/>
      <c r="AD22" s="254"/>
      <c r="AE22" s="254"/>
      <c r="AF22" s="254"/>
      <c r="AG22" s="254"/>
      <c r="AH22" s="421" t="s">
        <v>125</v>
      </c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254"/>
      <c r="AU22" s="254"/>
      <c r="AV22" s="253"/>
      <c r="AW22" s="247"/>
      <c r="AX22" s="248"/>
    </row>
    <row r="23" spans="2:55" ht="11.25" customHeight="1" x14ac:dyDescent="0.15">
      <c r="B23" s="251"/>
      <c r="C23" s="411"/>
      <c r="D23" s="411"/>
      <c r="E23" s="411"/>
      <c r="F23" s="251"/>
      <c r="G23" s="251"/>
      <c r="H23" s="251"/>
      <c r="I23" s="251"/>
      <c r="J23" s="251"/>
      <c r="K23" s="251"/>
      <c r="L23" s="251"/>
      <c r="M23" s="251"/>
      <c r="Q23" s="417"/>
      <c r="R23" s="417"/>
      <c r="S23" s="417"/>
      <c r="U23" s="261"/>
      <c r="V23" s="247"/>
      <c r="W23" s="247"/>
      <c r="AB23" s="252"/>
      <c r="AC23" s="254"/>
      <c r="AD23" s="254"/>
      <c r="AE23" s="254"/>
      <c r="AF23" s="254"/>
      <c r="AG23" s="254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254"/>
      <c r="AU23" s="254"/>
      <c r="AV23" s="253"/>
      <c r="AW23" s="247"/>
      <c r="AX23" s="248"/>
    </row>
    <row r="24" spans="2:55" ht="11.25" customHeight="1" x14ac:dyDescent="0.15">
      <c r="B24" s="251"/>
      <c r="C24" s="411"/>
      <c r="D24" s="411"/>
      <c r="E24" s="411"/>
      <c r="F24" s="251"/>
      <c r="G24" s="251"/>
      <c r="H24" s="251"/>
      <c r="I24" s="251"/>
      <c r="J24" s="251"/>
      <c r="K24" s="251"/>
      <c r="L24" s="251"/>
      <c r="M24" s="251"/>
      <c r="Q24" s="417"/>
      <c r="R24" s="417"/>
      <c r="S24" s="417"/>
      <c r="U24" s="261"/>
      <c r="V24" s="247"/>
      <c r="W24" s="247"/>
      <c r="AB24" s="252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3"/>
      <c r="AW24" s="247"/>
      <c r="AX24" s="248"/>
    </row>
    <row r="25" spans="2:55" ht="11.25" customHeight="1" x14ac:dyDescent="0.15">
      <c r="B25" s="251"/>
      <c r="C25" s="411"/>
      <c r="D25" s="411"/>
      <c r="E25" s="411"/>
      <c r="F25" s="251"/>
      <c r="G25" s="251"/>
      <c r="H25" s="251"/>
      <c r="I25" s="251"/>
      <c r="J25" s="251"/>
      <c r="K25" s="251"/>
      <c r="L25" s="251"/>
      <c r="M25" s="251"/>
      <c r="Q25" s="417"/>
      <c r="R25" s="417"/>
      <c r="S25" s="417"/>
      <c r="U25" s="261"/>
      <c r="V25" s="247"/>
      <c r="W25" s="247"/>
      <c r="AB25" s="252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3"/>
      <c r="AW25" s="247"/>
      <c r="AX25" s="248"/>
    </row>
    <row r="26" spans="2:55" ht="11.25" customHeight="1" x14ac:dyDescent="0.15">
      <c r="B26" s="251"/>
      <c r="C26" s="411"/>
      <c r="D26" s="411"/>
      <c r="E26" s="411"/>
      <c r="F26" s="251"/>
      <c r="G26" s="251"/>
      <c r="H26" s="251"/>
      <c r="I26" s="251"/>
      <c r="J26" s="251"/>
      <c r="K26" s="251"/>
      <c r="L26" s="251"/>
      <c r="M26" s="251"/>
      <c r="Q26" s="417"/>
      <c r="R26" s="417"/>
      <c r="S26" s="417"/>
      <c r="U26" s="261"/>
      <c r="V26" s="247"/>
      <c r="W26" s="247"/>
      <c r="AB26" s="252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3"/>
      <c r="AW26" s="247"/>
      <c r="AX26" s="248"/>
    </row>
    <row r="27" spans="2:55" ht="11.25" customHeight="1" thickBot="1" x14ac:dyDescent="0.2">
      <c r="B27" s="251"/>
      <c r="C27" s="411"/>
      <c r="D27" s="411"/>
      <c r="E27" s="411"/>
      <c r="F27" s="251"/>
      <c r="G27" s="251"/>
      <c r="H27" s="251"/>
      <c r="I27" s="251"/>
      <c r="J27" s="251"/>
      <c r="K27" s="251"/>
      <c r="L27" s="251"/>
      <c r="M27" s="251"/>
      <c r="Q27" s="417"/>
      <c r="R27" s="417"/>
      <c r="S27" s="417"/>
      <c r="U27" s="261"/>
      <c r="V27" s="247"/>
      <c r="W27" s="247"/>
      <c r="AB27" s="255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7"/>
      <c r="AW27" s="247"/>
      <c r="AX27" s="248"/>
    </row>
    <row r="28" spans="2:55" ht="11.25" customHeight="1" thickBot="1" x14ac:dyDescent="0.2">
      <c r="B28" s="251"/>
      <c r="C28" s="411"/>
      <c r="D28" s="411"/>
      <c r="E28" s="411"/>
      <c r="F28" s="251"/>
      <c r="G28" s="251"/>
      <c r="H28" s="251"/>
      <c r="I28" s="251"/>
      <c r="J28" s="251"/>
      <c r="K28" s="251"/>
      <c r="L28" s="251"/>
      <c r="M28" s="251"/>
      <c r="Q28" s="417"/>
      <c r="R28" s="417"/>
      <c r="S28" s="417"/>
      <c r="U28" s="262"/>
      <c r="V28" s="263"/>
      <c r="W28" s="263"/>
      <c r="AA28" s="263"/>
      <c r="AB28" s="263"/>
      <c r="AC28" s="258" t="s">
        <v>123</v>
      </c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4"/>
      <c r="AY28" s="422" t="s">
        <v>126</v>
      </c>
      <c r="AZ28" s="423"/>
      <c r="BA28" s="423"/>
      <c r="BB28" s="423"/>
      <c r="BC28" s="423"/>
    </row>
    <row r="29" spans="2:55" ht="11.25" customHeight="1" thickBot="1" x14ac:dyDescent="0.2">
      <c r="B29" s="251"/>
      <c r="C29" s="411"/>
      <c r="D29" s="411"/>
      <c r="E29" s="411"/>
      <c r="F29" s="251"/>
      <c r="G29" s="251"/>
      <c r="H29" s="251"/>
      <c r="I29" s="251"/>
      <c r="J29" s="251"/>
      <c r="K29" s="251"/>
      <c r="L29" s="251"/>
      <c r="M29" s="251"/>
      <c r="U29" s="251"/>
      <c r="V29" s="251"/>
      <c r="W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V29" s="247"/>
      <c r="AW29" s="247"/>
      <c r="AX29" s="248"/>
      <c r="AY29" s="422"/>
      <c r="AZ29" s="423"/>
      <c r="BA29" s="423"/>
      <c r="BB29" s="423"/>
      <c r="BC29" s="423"/>
    </row>
    <row r="30" spans="2:55" ht="11.25" customHeight="1" x14ac:dyDescent="0.15">
      <c r="B30" s="251"/>
      <c r="C30" s="411"/>
      <c r="D30" s="411"/>
      <c r="E30" s="41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9"/>
      <c r="Y30" s="259"/>
      <c r="Z30" s="259"/>
      <c r="AA30" s="265" t="s">
        <v>127</v>
      </c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424" t="s">
        <v>128</v>
      </c>
      <c r="AP30" s="425"/>
      <c r="AQ30" s="425"/>
      <c r="AR30" s="425"/>
      <c r="AS30" s="425"/>
      <c r="AT30" s="426"/>
      <c r="AV30" s="247"/>
      <c r="AW30" s="247"/>
      <c r="AX30" s="248"/>
      <c r="AY30" s="422"/>
      <c r="AZ30" s="423"/>
      <c r="BA30" s="423"/>
      <c r="BB30" s="423"/>
      <c r="BC30" s="423"/>
    </row>
    <row r="31" spans="2:55" ht="11.25" customHeight="1" x14ac:dyDescent="0.1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9"/>
      <c r="Y31" s="259"/>
      <c r="Z31" s="259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427"/>
      <c r="AP31" s="428"/>
      <c r="AQ31" s="428"/>
      <c r="AR31" s="428"/>
      <c r="AS31" s="428"/>
      <c r="AT31" s="429"/>
      <c r="AV31" s="247"/>
      <c r="AW31" s="247"/>
      <c r="AX31" s="248"/>
      <c r="AY31" s="422"/>
      <c r="AZ31" s="423"/>
      <c r="BA31" s="423"/>
      <c r="BB31" s="423"/>
      <c r="BC31" s="423"/>
    </row>
    <row r="32" spans="2:55" ht="11.25" customHeight="1" thickBot="1" x14ac:dyDescent="0.2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AO32" s="430"/>
      <c r="AP32" s="431"/>
      <c r="AQ32" s="431"/>
      <c r="AR32" s="431"/>
      <c r="AS32" s="431"/>
      <c r="AT32" s="432"/>
      <c r="AV32" s="247"/>
      <c r="AW32" s="247"/>
      <c r="AX32" s="248"/>
      <c r="AY32" s="422"/>
      <c r="AZ32" s="423"/>
      <c r="BA32" s="423"/>
      <c r="BB32" s="423"/>
      <c r="BC32" s="423"/>
    </row>
    <row r="33" spans="2:55" ht="11.25" customHeight="1" x14ac:dyDescent="0.1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AV33" s="247"/>
      <c r="AW33" s="247"/>
      <c r="AX33" s="248"/>
      <c r="AY33" s="422"/>
      <c r="AZ33" s="423"/>
      <c r="BA33" s="423"/>
      <c r="BB33" s="423"/>
      <c r="BC33" s="423"/>
    </row>
    <row r="34" spans="2:55" ht="11.25" customHeight="1" x14ac:dyDescent="0.15"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47"/>
      <c r="AW34" s="247"/>
      <c r="AX34" s="248"/>
      <c r="AY34" s="422"/>
      <c r="AZ34" s="423"/>
      <c r="BA34" s="423"/>
      <c r="BB34" s="423"/>
      <c r="BC34" s="423"/>
    </row>
    <row r="35" spans="2:55" ht="11.25" customHeight="1" x14ac:dyDescent="0.15"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398" t="s">
        <v>129</v>
      </c>
      <c r="P35" s="251"/>
      <c r="Q35" s="251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47"/>
      <c r="AW35" s="247"/>
      <c r="AX35" s="248"/>
      <c r="AY35" s="422"/>
      <c r="AZ35" s="423"/>
      <c r="BA35" s="423"/>
      <c r="BB35" s="423"/>
      <c r="BC35" s="423"/>
    </row>
    <row r="36" spans="2:55" ht="11.25" customHeight="1" x14ac:dyDescent="0.15"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399"/>
      <c r="P36" s="251"/>
      <c r="Q36" s="251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47"/>
      <c r="AW36" s="247"/>
      <c r="AX36" s="248"/>
      <c r="AY36" s="422"/>
      <c r="AZ36" s="423"/>
      <c r="BA36" s="423"/>
      <c r="BB36" s="423"/>
      <c r="BC36" s="423"/>
    </row>
    <row r="37" spans="2:55" ht="11.25" customHeight="1" x14ac:dyDescent="0.1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399"/>
      <c r="P37" s="251"/>
      <c r="Q37" s="251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47"/>
      <c r="AW37" s="247"/>
      <c r="AX37" s="248"/>
      <c r="AY37" s="422"/>
      <c r="AZ37" s="423"/>
      <c r="BA37" s="423"/>
      <c r="BB37" s="423"/>
      <c r="BC37" s="423"/>
    </row>
    <row r="38" spans="2:55" ht="11.25" customHeight="1" x14ac:dyDescent="0.1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399"/>
      <c r="P38" s="251"/>
      <c r="Q38" s="251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47"/>
      <c r="AW38" s="247"/>
      <c r="AX38" s="248"/>
      <c r="AY38" s="422"/>
      <c r="AZ38" s="423"/>
      <c r="BA38" s="423"/>
      <c r="BB38" s="423"/>
      <c r="BC38" s="423"/>
    </row>
    <row r="39" spans="2:55" ht="11.25" customHeight="1" x14ac:dyDescent="0.1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399"/>
      <c r="P39" s="251"/>
      <c r="Q39" s="251"/>
      <c r="R39" s="266"/>
      <c r="S39" s="266"/>
      <c r="T39" s="266"/>
      <c r="U39" s="266"/>
      <c r="V39" s="266"/>
      <c r="W39" s="267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9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9"/>
      <c r="AU39" s="266"/>
      <c r="AV39" s="247"/>
      <c r="AW39" s="247"/>
      <c r="AX39" s="248"/>
      <c r="AY39" s="422"/>
      <c r="AZ39" s="423"/>
      <c r="BA39" s="423"/>
      <c r="BB39" s="423"/>
      <c r="BC39" s="423"/>
    </row>
    <row r="40" spans="2:55" ht="11.25" customHeight="1" x14ac:dyDescent="0.15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399"/>
      <c r="P40" s="251"/>
      <c r="Q40" s="251"/>
      <c r="R40" s="266"/>
      <c r="S40" s="266"/>
      <c r="T40" s="266"/>
      <c r="U40" s="266"/>
      <c r="V40" s="266"/>
      <c r="W40" s="270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2"/>
      <c r="AU40" s="266"/>
      <c r="AV40" s="247"/>
      <c r="AW40" s="247"/>
      <c r="AX40" s="248"/>
      <c r="AY40" s="422"/>
      <c r="AZ40" s="423"/>
      <c r="BA40" s="423"/>
      <c r="BB40" s="423"/>
      <c r="BC40" s="423"/>
    </row>
    <row r="41" spans="2:55" ht="11.25" customHeight="1" x14ac:dyDescent="0.1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399"/>
      <c r="P41" s="251"/>
      <c r="Q41" s="251"/>
      <c r="R41" s="266"/>
      <c r="S41" s="266"/>
      <c r="T41" s="266"/>
      <c r="U41" s="266"/>
      <c r="V41" s="266"/>
      <c r="W41" s="267"/>
      <c r="X41" s="268"/>
      <c r="Y41" s="268"/>
      <c r="Z41" s="269"/>
      <c r="AA41" s="271"/>
      <c r="AB41" s="271"/>
      <c r="AC41" s="271"/>
      <c r="AD41" s="271"/>
      <c r="AE41" s="271"/>
      <c r="AF41" s="271"/>
      <c r="AG41" s="271"/>
      <c r="AH41" s="272"/>
      <c r="AI41" s="271"/>
      <c r="AJ41" s="271"/>
      <c r="AK41" s="271"/>
      <c r="AL41" s="271"/>
      <c r="AM41" s="271"/>
      <c r="AN41" s="271"/>
      <c r="AO41" s="271"/>
      <c r="AP41" s="271"/>
      <c r="AQ41" s="267"/>
      <c r="AR41" s="268"/>
      <c r="AS41" s="268"/>
      <c r="AT41" s="269"/>
      <c r="AU41" s="266"/>
      <c r="AV41" s="247"/>
      <c r="AW41" s="247"/>
      <c r="AX41" s="248"/>
      <c r="AY41" s="422"/>
      <c r="AZ41" s="423"/>
      <c r="BA41" s="423"/>
      <c r="BB41" s="423"/>
      <c r="BC41" s="423"/>
    </row>
    <row r="42" spans="2:55" ht="11.25" customHeight="1" x14ac:dyDescent="0.15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399"/>
      <c r="P42" s="251"/>
      <c r="Q42" s="251"/>
      <c r="R42" s="266"/>
      <c r="S42" s="266"/>
      <c r="T42" s="266"/>
      <c r="U42" s="266"/>
      <c r="V42" s="266"/>
      <c r="W42" s="270"/>
      <c r="X42" s="271"/>
      <c r="Y42" s="271"/>
      <c r="Z42" s="272"/>
      <c r="AA42" s="271"/>
      <c r="AB42" s="271"/>
      <c r="AC42" s="271"/>
      <c r="AD42" s="271"/>
      <c r="AE42" s="271"/>
      <c r="AF42" s="271"/>
      <c r="AG42" s="271"/>
      <c r="AH42" s="272"/>
      <c r="AI42" s="271"/>
      <c r="AJ42" s="271"/>
      <c r="AK42" s="271"/>
      <c r="AL42" s="271"/>
      <c r="AM42" s="271"/>
      <c r="AN42" s="271"/>
      <c r="AO42" s="271"/>
      <c r="AP42" s="271"/>
      <c r="AQ42" s="270"/>
      <c r="AR42" s="271"/>
      <c r="AS42" s="271"/>
      <c r="AT42" s="272"/>
      <c r="AU42" s="266"/>
      <c r="AV42" s="247"/>
      <c r="AW42" s="247"/>
      <c r="AX42" s="248"/>
      <c r="AY42" s="422"/>
      <c r="AZ42" s="423"/>
      <c r="BA42" s="423"/>
      <c r="BB42" s="423"/>
      <c r="BC42" s="423"/>
    </row>
    <row r="43" spans="2:55" ht="11.25" customHeight="1" thickBot="1" x14ac:dyDescent="0.2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399"/>
      <c r="P43" s="251"/>
      <c r="Q43" s="251"/>
      <c r="R43" s="266"/>
      <c r="S43" s="266"/>
      <c r="T43" s="266"/>
      <c r="U43" s="266"/>
      <c r="V43" s="266"/>
      <c r="W43" s="273"/>
      <c r="X43" s="271"/>
      <c r="Y43" s="271"/>
      <c r="Z43" s="272"/>
      <c r="AA43" s="271"/>
      <c r="AB43" s="271"/>
      <c r="AC43" s="271"/>
      <c r="AD43" s="271"/>
      <c r="AE43" s="271"/>
      <c r="AF43" s="271"/>
      <c r="AG43" s="271"/>
      <c r="AH43" s="272"/>
      <c r="AI43" s="271"/>
      <c r="AJ43" s="271"/>
      <c r="AK43" s="271"/>
      <c r="AL43" s="271"/>
      <c r="AM43" s="271"/>
      <c r="AN43" s="271"/>
      <c r="AO43" s="271"/>
      <c r="AP43" s="271"/>
      <c r="AQ43" s="270"/>
      <c r="AR43" s="271"/>
      <c r="AS43" s="271"/>
      <c r="AT43" s="273"/>
      <c r="AU43" s="266"/>
      <c r="AV43" s="247"/>
      <c r="AW43" s="247"/>
      <c r="AX43" s="248"/>
      <c r="AY43" s="422"/>
      <c r="AZ43" s="423"/>
      <c r="BA43" s="423"/>
      <c r="BB43" s="423"/>
      <c r="BC43" s="423"/>
    </row>
    <row r="44" spans="2:55" ht="11.25" customHeight="1" thickTop="1" x14ac:dyDescent="0.15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399"/>
      <c r="P44" s="251"/>
      <c r="Q44" s="251"/>
      <c r="R44" s="266"/>
      <c r="S44" s="266"/>
      <c r="T44" s="266"/>
      <c r="U44" s="266"/>
      <c r="V44" s="274"/>
      <c r="W44" s="275"/>
      <c r="X44" s="271"/>
      <c r="Y44" s="271"/>
      <c r="Z44" s="272"/>
      <c r="AA44" s="271"/>
      <c r="AB44" s="271"/>
      <c r="AC44" s="271"/>
      <c r="AD44" s="271"/>
      <c r="AE44" s="271"/>
      <c r="AF44" s="271"/>
      <c r="AG44" s="271"/>
      <c r="AH44" s="272"/>
      <c r="AI44" s="271"/>
      <c r="AJ44" s="271"/>
      <c r="AK44" s="271"/>
      <c r="AL44" s="271"/>
      <c r="AM44" s="271"/>
      <c r="AN44" s="271"/>
      <c r="AO44" s="271"/>
      <c r="AP44" s="271"/>
      <c r="AQ44" s="270"/>
      <c r="AR44" s="271"/>
      <c r="AS44" s="271"/>
      <c r="AT44" s="275"/>
      <c r="AU44" s="276"/>
      <c r="AV44" s="247"/>
      <c r="AW44" s="247"/>
      <c r="AX44" s="248"/>
      <c r="AY44" s="422"/>
      <c r="AZ44" s="423"/>
      <c r="BA44" s="423"/>
      <c r="BB44" s="423"/>
      <c r="BC44" s="423"/>
    </row>
    <row r="45" spans="2:55" ht="11.25" customHeight="1" x14ac:dyDescent="0.15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399"/>
      <c r="P45" s="251"/>
      <c r="Q45" s="251"/>
      <c r="R45" s="266"/>
      <c r="S45" s="266"/>
      <c r="T45" s="266"/>
      <c r="U45" s="266"/>
      <c r="V45" s="277"/>
      <c r="W45" s="275"/>
      <c r="X45" s="271"/>
      <c r="Y45" s="271"/>
      <c r="Z45" s="272"/>
      <c r="AA45" s="271"/>
      <c r="AB45" s="271"/>
      <c r="AC45" s="271"/>
      <c r="AD45" s="271"/>
      <c r="AE45" s="271"/>
      <c r="AF45" s="271"/>
      <c r="AG45" s="271"/>
      <c r="AH45" s="272"/>
      <c r="AI45" s="271"/>
      <c r="AJ45" s="271"/>
      <c r="AK45" s="271"/>
      <c r="AL45" s="271"/>
      <c r="AM45" s="271"/>
      <c r="AN45" s="271"/>
      <c r="AO45" s="271"/>
      <c r="AP45" s="271"/>
      <c r="AQ45" s="270"/>
      <c r="AR45" s="271"/>
      <c r="AS45" s="271"/>
      <c r="AT45" s="275"/>
      <c r="AU45" s="278"/>
      <c r="AV45" s="247"/>
      <c r="AW45" s="247"/>
      <c r="AX45" s="248"/>
      <c r="AY45" s="422"/>
      <c r="AZ45" s="423"/>
      <c r="BA45" s="423"/>
      <c r="BB45" s="423"/>
      <c r="BC45" s="423"/>
    </row>
    <row r="46" spans="2:55" ht="11.25" customHeight="1" thickBot="1" x14ac:dyDescent="0.2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66"/>
      <c r="S46" s="266"/>
      <c r="T46" s="266"/>
      <c r="U46" s="266"/>
      <c r="V46" s="279"/>
      <c r="W46" s="275"/>
      <c r="X46" s="271"/>
      <c r="Y46" s="271"/>
      <c r="Z46" s="272"/>
      <c r="AA46" s="271"/>
      <c r="AB46" s="271"/>
      <c r="AC46" s="271"/>
      <c r="AD46" s="271"/>
      <c r="AE46" s="271"/>
      <c r="AF46" s="271"/>
      <c r="AG46" s="271"/>
      <c r="AH46" s="272"/>
      <c r="AI46" s="271"/>
      <c r="AJ46" s="271"/>
      <c r="AK46" s="271"/>
      <c r="AL46" s="271"/>
      <c r="AM46" s="271"/>
      <c r="AN46" s="271"/>
      <c r="AO46" s="271"/>
      <c r="AP46" s="271"/>
      <c r="AQ46" s="270"/>
      <c r="AR46" s="271"/>
      <c r="AS46" s="271"/>
      <c r="AT46" s="275"/>
      <c r="AU46" s="280"/>
      <c r="AV46" s="247"/>
      <c r="AW46" s="247"/>
      <c r="AX46" s="248"/>
      <c r="AY46" s="422"/>
      <c r="AZ46" s="423"/>
      <c r="BA46" s="423"/>
      <c r="BB46" s="423"/>
      <c r="BC46" s="423"/>
    </row>
    <row r="47" spans="2:55" ht="11.25" customHeight="1" thickTop="1" x14ac:dyDescent="0.1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66"/>
      <c r="S47" s="266"/>
      <c r="T47" s="266"/>
      <c r="U47" s="266"/>
      <c r="V47" s="266"/>
      <c r="W47" s="281"/>
      <c r="X47" s="271"/>
      <c r="Y47" s="271"/>
      <c r="Z47" s="272"/>
      <c r="AA47" s="271"/>
      <c r="AB47" s="271"/>
      <c r="AC47" s="271"/>
      <c r="AD47" s="271"/>
      <c r="AE47" s="271"/>
      <c r="AF47" s="271"/>
      <c r="AG47" s="271"/>
      <c r="AH47" s="272"/>
      <c r="AI47" s="271"/>
      <c r="AJ47" s="271"/>
      <c r="AK47" s="271"/>
      <c r="AL47" s="271"/>
      <c r="AM47" s="271"/>
      <c r="AN47" s="271"/>
      <c r="AO47" s="271"/>
      <c r="AP47" s="271"/>
      <c r="AQ47" s="270"/>
      <c r="AR47" s="271"/>
      <c r="AS47" s="271"/>
      <c r="AT47" s="281"/>
      <c r="AU47" s="266"/>
      <c r="AV47" s="247"/>
      <c r="AW47" s="247"/>
      <c r="AX47" s="248"/>
      <c r="AY47" s="422"/>
      <c r="AZ47" s="423"/>
      <c r="BA47" s="423"/>
      <c r="BB47" s="423"/>
      <c r="BC47" s="423"/>
    </row>
    <row r="48" spans="2:55" ht="11.25" customHeight="1" x14ac:dyDescent="0.1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66"/>
      <c r="S48" s="266"/>
      <c r="T48" s="266"/>
      <c r="U48" s="266"/>
      <c r="V48" s="266"/>
      <c r="W48" s="270"/>
      <c r="X48" s="271"/>
      <c r="Y48" s="271"/>
      <c r="Z48" s="272"/>
      <c r="AA48" s="271"/>
      <c r="AB48" s="271"/>
      <c r="AC48" s="271"/>
      <c r="AD48" s="271"/>
      <c r="AE48" s="271"/>
      <c r="AF48" s="271"/>
      <c r="AG48" s="271"/>
      <c r="AH48" s="272"/>
      <c r="AI48" s="271"/>
      <c r="AJ48" s="271"/>
      <c r="AK48" s="271"/>
      <c r="AL48" s="271"/>
      <c r="AM48" s="271"/>
      <c r="AN48" s="271"/>
      <c r="AO48" s="271"/>
      <c r="AP48" s="271"/>
      <c r="AQ48" s="270"/>
      <c r="AR48" s="271"/>
      <c r="AS48" s="271"/>
      <c r="AT48" s="272"/>
      <c r="AU48" s="266"/>
      <c r="AV48" s="247"/>
      <c r="AW48" s="247"/>
      <c r="AX48" s="248"/>
      <c r="AY48" s="422"/>
      <c r="AZ48" s="423"/>
      <c r="BA48" s="423"/>
      <c r="BB48" s="423"/>
      <c r="BC48" s="423"/>
    </row>
    <row r="49" spans="2:55" ht="11.25" customHeight="1" x14ac:dyDescent="0.1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66"/>
      <c r="S49" s="266"/>
      <c r="T49" s="266"/>
      <c r="U49" s="266"/>
      <c r="V49" s="266"/>
      <c r="W49" s="282"/>
      <c r="X49" s="283"/>
      <c r="Y49" s="283"/>
      <c r="Z49" s="284"/>
      <c r="AA49" s="271"/>
      <c r="AB49" s="271"/>
      <c r="AC49" s="271"/>
      <c r="AD49" s="271"/>
      <c r="AE49" s="271"/>
      <c r="AF49" s="271"/>
      <c r="AG49" s="271"/>
      <c r="AH49" s="272"/>
      <c r="AI49" s="271"/>
      <c r="AJ49" s="271"/>
      <c r="AK49" s="271"/>
      <c r="AL49" s="271"/>
      <c r="AM49" s="271"/>
      <c r="AN49" s="271"/>
      <c r="AO49" s="271"/>
      <c r="AP49" s="271"/>
      <c r="AQ49" s="282"/>
      <c r="AR49" s="283"/>
      <c r="AS49" s="283"/>
      <c r="AT49" s="284"/>
      <c r="AU49" s="266"/>
      <c r="AV49" s="247"/>
      <c r="AW49" s="247"/>
      <c r="AX49" s="248"/>
      <c r="AY49" s="422"/>
      <c r="AZ49" s="423"/>
      <c r="BA49" s="423"/>
      <c r="BB49" s="423"/>
      <c r="BC49" s="423"/>
    </row>
    <row r="50" spans="2:55" ht="11.25" customHeight="1" thickBot="1" x14ac:dyDescent="0.2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66"/>
      <c r="S50" s="266"/>
      <c r="T50" s="266"/>
      <c r="U50" s="266"/>
      <c r="V50" s="266"/>
      <c r="W50" s="270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2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2"/>
      <c r="AU50" s="266"/>
      <c r="AV50" s="247"/>
      <c r="AW50" s="247"/>
      <c r="AX50" s="248"/>
      <c r="AY50" s="422"/>
      <c r="AZ50" s="423"/>
      <c r="BA50" s="423"/>
      <c r="BB50" s="423"/>
      <c r="BC50" s="423"/>
    </row>
    <row r="51" spans="2:55" ht="11.25" customHeight="1" x14ac:dyDescent="0.15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66"/>
      <c r="S51" s="400" t="s">
        <v>113</v>
      </c>
      <c r="T51" s="401"/>
      <c r="U51" s="402"/>
      <c r="V51" s="266"/>
      <c r="W51" s="282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4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4"/>
      <c r="AU51" s="266"/>
      <c r="AV51" s="247"/>
      <c r="AW51" s="247"/>
      <c r="AX51" s="248"/>
      <c r="AY51" s="422"/>
      <c r="AZ51" s="423"/>
      <c r="BA51" s="423"/>
      <c r="BB51" s="423"/>
      <c r="BC51" s="423"/>
    </row>
    <row r="52" spans="2:55" ht="11.25" customHeight="1" x14ac:dyDescent="0.15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66"/>
      <c r="S52" s="403"/>
      <c r="T52" s="404"/>
      <c r="U52" s="405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47"/>
      <c r="AW52" s="247"/>
      <c r="AX52" s="248"/>
      <c r="AY52" s="422"/>
      <c r="AZ52" s="423"/>
      <c r="BA52" s="423"/>
      <c r="BB52" s="423"/>
      <c r="BC52" s="423"/>
    </row>
    <row r="53" spans="2:55" ht="11.25" customHeight="1" x14ac:dyDescent="0.1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66"/>
      <c r="S53" s="403"/>
      <c r="T53" s="404"/>
      <c r="U53" s="405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47"/>
      <c r="AW53" s="247"/>
      <c r="AX53" s="248"/>
      <c r="AY53" s="422"/>
      <c r="AZ53" s="423"/>
      <c r="BA53" s="423"/>
      <c r="BB53" s="423"/>
      <c r="BC53" s="423"/>
    </row>
    <row r="54" spans="2:55" ht="11.25" customHeight="1" x14ac:dyDescent="0.15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66"/>
      <c r="S54" s="403"/>
      <c r="T54" s="404"/>
      <c r="U54" s="405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47"/>
      <c r="AW54" s="247"/>
      <c r="AX54" s="248"/>
      <c r="AY54" s="422"/>
      <c r="AZ54" s="423"/>
      <c r="BA54" s="423"/>
      <c r="BB54" s="423"/>
      <c r="BC54" s="423"/>
    </row>
    <row r="55" spans="2:55" ht="11.25" customHeight="1" thickBot="1" x14ac:dyDescent="0.2"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66"/>
      <c r="S55" s="406"/>
      <c r="T55" s="407"/>
      <c r="U55" s="408"/>
      <c r="V55" s="266"/>
      <c r="W55" s="267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9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9"/>
      <c r="AU55" s="266"/>
      <c r="AV55" s="247"/>
      <c r="AW55" s="247"/>
      <c r="AX55" s="248"/>
      <c r="AY55" s="422"/>
      <c r="AZ55" s="423"/>
      <c r="BA55" s="423"/>
      <c r="BB55" s="423"/>
      <c r="BC55" s="423"/>
    </row>
    <row r="56" spans="2:55" ht="11.25" customHeight="1" x14ac:dyDescent="0.15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66"/>
      <c r="S56" s="266"/>
      <c r="T56" s="266"/>
      <c r="U56" s="266"/>
      <c r="V56" s="266"/>
      <c r="W56" s="270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2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2"/>
      <c r="AU56" s="266"/>
      <c r="AV56" s="247"/>
      <c r="AW56" s="247"/>
      <c r="AX56" s="248"/>
      <c r="AY56" s="422"/>
      <c r="AZ56" s="423"/>
      <c r="BA56" s="423"/>
      <c r="BB56" s="423"/>
      <c r="BC56" s="423"/>
    </row>
    <row r="57" spans="2:55" ht="11.25" customHeight="1" x14ac:dyDescent="0.15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66"/>
      <c r="S57" s="266"/>
      <c r="T57" s="266"/>
      <c r="U57" s="266"/>
      <c r="V57" s="266"/>
      <c r="W57" s="267"/>
      <c r="X57" s="268"/>
      <c r="Y57" s="268"/>
      <c r="Z57" s="269"/>
      <c r="AA57" s="271"/>
      <c r="AB57" s="271"/>
      <c r="AC57" s="271"/>
      <c r="AD57" s="271"/>
      <c r="AE57" s="271"/>
      <c r="AF57" s="271"/>
      <c r="AG57" s="271"/>
      <c r="AH57" s="272"/>
      <c r="AI57" s="271"/>
      <c r="AJ57" s="271"/>
      <c r="AK57" s="271"/>
      <c r="AL57" s="271"/>
      <c r="AM57" s="271"/>
      <c r="AN57" s="271"/>
      <c r="AO57" s="271"/>
      <c r="AP57" s="271"/>
      <c r="AQ57" s="267"/>
      <c r="AR57" s="268"/>
      <c r="AS57" s="268"/>
      <c r="AT57" s="269"/>
      <c r="AU57" s="266"/>
      <c r="AV57" s="247"/>
      <c r="AW57" s="247"/>
      <c r="AX57" s="248"/>
      <c r="AY57" s="422"/>
      <c r="AZ57" s="423"/>
      <c r="BA57" s="423"/>
      <c r="BB57" s="423"/>
      <c r="BC57" s="423"/>
    </row>
    <row r="58" spans="2:55" ht="11.25" customHeight="1" x14ac:dyDescent="0.15"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66"/>
      <c r="S58" s="266"/>
      <c r="T58" s="266"/>
      <c r="U58" s="266"/>
      <c r="V58" s="266"/>
      <c r="W58" s="270"/>
      <c r="X58" s="271"/>
      <c r="Y58" s="271"/>
      <c r="Z58" s="272"/>
      <c r="AA58" s="271"/>
      <c r="AB58" s="271"/>
      <c r="AC58" s="271"/>
      <c r="AD58" s="271"/>
      <c r="AE58" s="271"/>
      <c r="AF58" s="271"/>
      <c r="AG58" s="271"/>
      <c r="AH58" s="272"/>
      <c r="AI58" s="271"/>
      <c r="AJ58" s="271"/>
      <c r="AK58" s="271"/>
      <c r="AL58" s="271"/>
      <c r="AM58" s="271"/>
      <c r="AN58" s="271"/>
      <c r="AO58" s="271"/>
      <c r="AP58" s="271"/>
      <c r="AQ58" s="270"/>
      <c r="AR58" s="271"/>
      <c r="AS58" s="271"/>
      <c r="AT58" s="272"/>
      <c r="AU58" s="266"/>
      <c r="AV58" s="247"/>
      <c r="AW58" s="247"/>
      <c r="AX58" s="248"/>
      <c r="AY58" s="422"/>
      <c r="AZ58" s="423"/>
      <c r="BA58" s="423"/>
      <c r="BB58" s="423"/>
      <c r="BC58" s="423"/>
    </row>
    <row r="59" spans="2:55" ht="11.25" customHeight="1" thickBot="1" x14ac:dyDescent="0.2"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398" t="s">
        <v>129</v>
      </c>
      <c r="P59" s="251"/>
      <c r="Q59" s="251"/>
      <c r="R59" s="266"/>
      <c r="S59" s="266"/>
      <c r="T59" s="266"/>
      <c r="U59" s="266"/>
      <c r="V59" s="266"/>
      <c r="W59" s="273"/>
      <c r="X59" s="271"/>
      <c r="Y59" s="271"/>
      <c r="Z59" s="272"/>
      <c r="AA59" s="271"/>
      <c r="AB59" s="271"/>
      <c r="AC59" s="271"/>
      <c r="AD59" s="271"/>
      <c r="AE59" s="271"/>
      <c r="AF59" s="271"/>
      <c r="AG59" s="271"/>
      <c r="AH59" s="272"/>
      <c r="AI59" s="271"/>
      <c r="AJ59" s="271"/>
      <c r="AK59" s="271"/>
      <c r="AL59" s="271"/>
      <c r="AM59" s="271"/>
      <c r="AN59" s="271"/>
      <c r="AO59" s="271"/>
      <c r="AP59" s="271"/>
      <c r="AQ59" s="270"/>
      <c r="AR59" s="271"/>
      <c r="AS59" s="271"/>
      <c r="AT59" s="273"/>
      <c r="AU59" s="266"/>
      <c r="AV59" s="247"/>
      <c r="AW59" s="247"/>
      <c r="AX59" s="248"/>
      <c r="AY59" s="422"/>
      <c r="AZ59" s="423"/>
      <c r="BA59" s="423"/>
      <c r="BB59" s="423"/>
      <c r="BC59" s="423"/>
    </row>
    <row r="60" spans="2:55" ht="11.25" customHeight="1" thickTop="1" x14ac:dyDescent="0.15"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399"/>
      <c r="P60" s="251"/>
      <c r="Q60" s="251"/>
      <c r="R60" s="266"/>
      <c r="S60" s="266"/>
      <c r="T60" s="266"/>
      <c r="U60" s="266"/>
      <c r="V60" s="274"/>
      <c r="W60" s="275"/>
      <c r="X60" s="271"/>
      <c r="Y60" s="271"/>
      <c r="Z60" s="272"/>
      <c r="AA60" s="271"/>
      <c r="AB60" s="271"/>
      <c r="AC60" s="271"/>
      <c r="AD60" s="271"/>
      <c r="AE60" s="271"/>
      <c r="AF60" s="271"/>
      <c r="AG60" s="271"/>
      <c r="AH60" s="272"/>
      <c r="AI60" s="271"/>
      <c r="AJ60" s="271"/>
      <c r="AK60" s="271"/>
      <c r="AL60" s="271"/>
      <c r="AM60" s="271"/>
      <c r="AN60" s="271"/>
      <c r="AO60" s="271"/>
      <c r="AP60" s="271"/>
      <c r="AQ60" s="270"/>
      <c r="AR60" s="271"/>
      <c r="AS60" s="271"/>
      <c r="AT60" s="275"/>
      <c r="AU60" s="276"/>
      <c r="AV60" s="247"/>
      <c r="AW60" s="247"/>
      <c r="AX60" s="248"/>
      <c r="AY60" s="422"/>
      <c r="AZ60" s="423"/>
      <c r="BA60" s="423"/>
      <c r="BB60" s="423"/>
      <c r="BC60" s="423"/>
    </row>
    <row r="61" spans="2:55" ht="11.25" customHeight="1" x14ac:dyDescent="0.15"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399"/>
      <c r="P61" s="251"/>
      <c r="Q61" s="251"/>
      <c r="R61" s="266"/>
      <c r="S61" s="266"/>
      <c r="T61" s="266"/>
      <c r="U61" s="266"/>
      <c r="V61" s="277"/>
      <c r="W61" s="275"/>
      <c r="X61" s="271"/>
      <c r="Y61" s="271"/>
      <c r="Z61" s="272"/>
      <c r="AA61" s="271"/>
      <c r="AB61" s="271"/>
      <c r="AC61" s="271"/>
      <c r="AD61" s="271"/>
      <c r="AE61" s="271"/>
      <c r="AF61" s="271"/>
      <c r="AG61" s="271"/>
      <c r="AH61" s="272"/>
      <c r="AI61" s="271"/>
      <c r="AJ61" s="271"/>
      <c r="AK61" s="271"/>
      <c r="AL61" s="271"/>
      <c r="AM61" s="271"/>
      <c r="AN61" s="271"/>
      <c r="AO61" s="271"/>
      <c r="AP61" s="271"/>
      <c r="AQ61" s="270"/>
      <c r="AR61" s="271"/>
      <c r="AS61" s="271"/>
      <c r="AT61" s="275"/>
      <c r="AU61" s="278"/>
      <c r="AV61" s="247"/>
      <c r="AW61" s="247"/>
      <c r="AX61" s="248"/>
      <c r="AY61" s="422"/>
      <c r="AZ61" s="423"/>
      <c r="BA61" s="423"/>
      <c r="BB61" s="423"/>
      <c r="BC61" s="423"/>
    </row>
    <row r="62" spans="2:55" ht="11.25" customHeight="1" thickBot="1" x14ac:dyDescent="0.2"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399"/>
      <c r="P62" s="251"/>
      <c r="Q62" s="251"/>
      <c r="R62" s="266"/>
      <c r="S62" s="266"/>
      <c r="T62" s="266"/>
      <c r="U62" s="266"/>
      <c r="V62" s="279"/>
      <c r="W62" s="275"/>
      <c r="X62" s="271"/>
      <c r="Y62" s="271"/>
      <c r="Z62" s="272"/>
      <c r="AA62" s="271"/>
      <c r="AB62" s="271"/>
      <c r="AC62" s="271"/>
      <c r="AD62" s="271"/>
      <c r="AE62" s="271"/>
      <c r="AF62" s="271"/>
      <c r="AG62" s="271"/>
      <c r="AH62" s="272"/>
      <c r="AI62" s="271"/>
      <c r="AJ62" s="271"/>
      <c r="AK62" s="271"/>
      <c r="AL62" s="271"/>
      <c r="AM62" s="271"/>
      <c r="AN62" s="271"/>
      <c r="AO62" s="271"/>
      <c r="AP62" s="271"/>
      <c r="AQ62" s="270"/>
      <c r="AR62" s="271"/>
      <c r="AS62" s="271"/>
      <c r="AT62" s="275"/>
      <c r="AU62" s="280"/>
      <c r="AV62" s="247"/>
      <c r="AW62" s="247"/>
      <c r="AX62" s="248"/>
      <c r="AY62" s="422"/>
      <c r="AZ62" s="423"/>
      <c r="BA62" s="423"/>
      <c r="BB62" s="423"/>
      <c r="BC62" s="423"/>
    </row>
    <row r="63" spans="2:55" ht="11.25" customHeight="1" thickTop="1" x14ac:dyDescent="0.15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399"/>
      <c r="P63" s="251"/>
      <c r="Q63" s="251"/>
      <c r="R63" s="266"/>
      <c r="S63" s="266"/>
      <c r="T63" s="266"/>
      <c r="U63" s="266"/>
      <c r="V63" s="266"/>
      <c r="W63" s="281"/>
      <c r="X63" s="271"/>
      <c r="Y63" s="271"/>
      <c r="Z63" s="272"/>
      <c r="AA63" s="271"/>
      <c r="AB63" s="271"/>
      <c r="AC63" s="271"/>
      <c r="AD63" s="271"/>
      <c r="AE63" s="271"/>
      <c r="AF63" s="271"/>
      <c r="AG63" s="271"/>
      <c r="AH63" s="272"/>
      <c r="AI63" s="271"/>
      <c r="AJ63" s="271"/>
      <c r="AK63" s="271"/>
      <c r="AL63" s="271"/>
      <c r="AM63" s="271"/>
      <c r="AN63" s="271"/>
      <c r="AO63" s="271"/>
      <c r="AP63" s="271"/>
      <c r="AQ63" s="270"/>
      <c r="AR63" s="271"/>
      <c r="AS63" s="271"/>
      <c r="AT63" s="281"/>
      <c r="AU63" s="266"/>
      <c r="AV63" s="247"/>
      <c r="AW63" s="247"/>
      <c r="AX63" s="248"/>
      <c r="AY63" s="422"/>
      <c r="AZ63" s="423"/>
      <c r="BA63" s="423"/>
      <c r="BB63" s="423"/>
      <c r="BC63" s="423"/>
    </row>
    <row r="64" spans="2:55" ht="11.25" customHeight="1" x14ac:dyDescent="0.15"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399"/>
      <c r="P64" s="251"/>
      <c r="Q64" s="251"/>
      <c r="R64" s="266"/>
      <c r="S64" s="266"/>
      <c r="T64" s="266"/>
      <c r="U64" s="266"/>
      <c r="V64" s="266"/>
      <c r="W64" s="270"/>
      <c r="X64" s="271"/>
      <c r="Y64" s="271"/>
      <c r="Z64" s="272"/>
      <c r="AA64" s="271"/>
      <c r="AB64" s="271"/>
      <c r="AC64" s="271"/>
      <c r="AD64" s="271"/>
      <c r="AE64" s="271"/>
      <c r="AF64" s="271"/>
      <c r="AG64" s="271"/>
      <c r="AH64" s="272"/>
      <c r="AI64" s="271"/>
      <c r="AJ64" s="271"/>
      <c r="AK64" s="271"/>
      <c r="AL64" s="271"/>
      <c r="AM64" s="271"/>
      <c r="AN64" s="271"/>
      <c r="AO64" s="271"/>
      <c r="AP64" s="271"/>
      <c r="AQ64" s="270"/>
      <c r="AR64" s="271"/>
      <c r="AS64" s="271"/>
      <c r="AT64" s="272"/>
      <c r="AU64" s="266"/>
      <c r="AV64" s="247"/>
      <c r="AW64" s="247"/>
      <c r="AX64" s="248"/>
      <c r="AY64" s="422"/>
      <c r="AZ64" s="423"/>
      <c r="BA64" s="423"/>
      <c r="BB64" s="423"/>
      <c r="BC64" s="423"/>
    </row>
    <row r="65" spans="2:55" ht="11.25" customHeight="1" x14ac:dyDescent="0.15"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399"/>
      <c r="P65" s="251"/>
      <c r="Q65" s="251"/>
      <c r="R65" s="266"/>
      <c r="S65" s="266"/>
      <c r="T65" s="266"/>
      <c r="U65" s="266"/>
      <c r="V65" s="266"/>
      <c r="W65" s="282"/>
      <c r="X65" s="283"/>
      <c r="Y65" s="283"/>
      <c r="Z65" s="284"/>
      <c r="AA65" s="271"/>
      <c r="AB65" s="271"/>
      <c r="AC65" s="271"/>
      <c r="AD65" s="271"/>
      <c r="AE65" s="271"/>
      <c r="AF65" s="271"/>
      <c r="AG65" s="271"/>
      <c r="AH65" s="272"/>
      <c r="AI65" s="271"/>
      <c r="AJ65" s="271"/>
      <c r="AK65" s="271"/>
      <c r="AL65" s="271"/>
      <c r="AM65" s="271"/>
      <c r="AN65" s="271"/>
      <c r="AO65" s="271"/>
      <c r="AP65" s="271"/>
      <c r="AQ65" s="282"/>
      <c r="AR65" s="283"/>
      <c r="AS65" s="283"/>
      <c r="AT65" s="284"/>
      <c r="AU65" s="266"/>
      <c r="AV65" s="247"/>
      <c r="AW65" s="247"/>
      <c r="AX65" s="248"/>
      <c r="AY65" s="422"/>
      <c r="AZ65" s="423"/>
      <c r="BA65" s="423"/>
      <c r="BB65" s="423"/>
      <c r="BC65" s="423"/>
    </row>
    <row r="66" spans="2:55" ht="11.25" customHeight="1" x14ac:dyDescent="0.15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399"/>
      <c r="P66" s="251"/>
      <c r="Q66" s="251"/>
      <c r="R66" s="266"/>
      <c r="S66" s="266"/>
      <c r="T66" s="266"/>
      <c r="U66" s="266"/>
      <c r="V66" s="266"/>
      <c r="W66" s="270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2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2"/>
      <c r="AU66" s="266"/>
      <c r="AV66" s="247"/>
      <c r="AW66" s="247"/>
      <c r="AX66" s="248"/>
      <c r="AY66" s="422"/>
      <c r="AZ66" s="423"/>
      <c r="BA66" s="423"/>
      <c r="BB66" s="423"/>
      <c r="BC66" s="423"/>
    </row>
    <row r="67" spans="2:55" ht="11.25" customHeight="1" x14ac:dyDescent="0.1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399"/>
      <c r="P67" s="251"/>
      <c r="Q67" s="251"/>
      <c r="R67" s="266"/>
      <c r="S67" s="266"/>
      <c r="T67" s="266"/>
      <c r="U67" s="266"/>
      <c r="V67" s="266"/>
      <c r="W67" s="282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4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4"/>
      <c r="AU67" s="266"/>
      <c r="AV67" s="247"/>
      <c r="AW67" s="247"/>
      <c r="AX67" s="248"/>
      <c r="AY67" s="422"/>
      <c r="AZ67" s="423"/>
      <c r="BA67" s="423"/>
      <c r="BB67" s="423"/>
      <c r="BC67" s="423"/>
    </row>
    <row r="68" spans="2:55" ht="11.25" customHeight="1" x14ac:dyDescent="0.15"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399"/>
      <c r="P68" s="251"/>
      <c r="Q68" s="251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47"/>
      <c r="AW68" s="247"/>
      <c r="AX68" s="248"/>
      <c r="AY68" s="422"/>
      <c r="AZ68" s="423"/>
      <c r="BA68" s="423"/>
      <c r="BB68" s="423"/>
      <c r="BC68" s="423"/>
    </row>
    <row r="69" spans="2:55" ht="11.25" customHeight="1" x14ac:dyDescent="0.15"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399"/>
      <c r="P69" s="251"/>
      <c r="Q69" s="251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47"/>
      <c r="AW69" s="247"/>
      <c r="AX69" s="248"/>
      <c r="AY69" s="422"/>
      <c r="AZ69" s="423"/>
      <c r="BA69" s="423"/>
      <c r="BB69" s="423"/>
      <c r="BC69" s="423"/>
    </row>
    <row r="70" spans="2:55" ht="11.25" customHeight="1" x14ac:dyDescent="0.15"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47"/>
      <c r="AW70" s="247"/>
      <c r="AX70" s="248"/>
      <c r="AY70" s="422"/>
      <c r="AZ70" s="423"/>
      <c r="BA70" s="423"/>
      <c r="BB70" s="423"/>
      <c r="BC70" s="423"/>
    </row>
    <row r="71" spans="2:55" ht="11.25" customHeight="1" x14ac:dyDescent="0.15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85"/>
      <c r="N71" s="285"/>
      <c r="O71" s="285"/>
      <c r="P71" s="285"/>
      <c r="Q71" s="285"/>
      <c r="R71" s="271"/>
      <c r="S71" s="271"/>
      <c r="T71" s="271"/>
      <c r="U71" s="271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47"/>
      <c r="AW71" s="247"/>
      <c r="AX71" s="248"/>
      <c r="AY71" s="422"/>
      <c r="AZ71" s="423"/>
      <c r="BA71" s="423"/>
      <c r="BB71" s="423"/>
      <c r="BC71" s="423"/>
    </row>
    <row r="72" spans="2:55" ht="11.25" customHeight="1" x14ac:dyDescent="0.15"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85"/>
      <c r="N72" s="285"/>
      <c r="O72" s="285"/>
      <c r="P72" s="285"/>
      <c r="Q72" s="285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47"/>
      <c r="AW72" s="247"/>
      <c r="AX72" s="248"/>
      <c r="AY72" s="422"/>
      <c r="AZ72" s="423"/>
      <c r="BA72" s="423"/>
      <c r="BB72" s="423"/>
      <c r="BC72" s="423"/>
    </row>
    <row r="73" spans="2:55" ht="11.25" customHeight="1" thickBot="1" x14ac:dyDescent="0.2"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4"/>
    </row>
    <row r="74" spans="2:55" ht="2.25" customHeight="1" x14ac:dyDescent="0.15"/>
  </sheetData>
  <mergeCells count="18"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topLeftCell="A13" workbookViewId="0">
      <selection activeCell="L10" sqref="L1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70" bestFit="1" customWidth="1"/>
    <col min="6" max="6" width="15.625" customWidth="1"/>
    <col min="7" max="7" width="2.625" customWidth="1"/>
    <col min="8" max="8" width="15.625" customWidth="1"/>
    <col min="9" max="9" width="4.625" style="70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72</v>
      </c>
      <c r="C1" s="196" t="s">
        <v>160</v>
      </c>
    </row>
    <row r="2" spans="2:16" x14ac:dyDescent="0.15">
      <c r="B2" t="s">
        <v>73</v>
      </c>
      <c r="C2" s="112">
        <v>44555</v>
      </c>
    </row>
    <row r="3" spans="2:16" x14ac:dyDescent="0.15">
      <c r="B3" t="s">
        <v>74</v>
      </c>
      <c r="C3" s="111" t="s">
        <v>134</v>
      </c>
    </row>
    <row r="4" spans="2:16" x14ac:dyDescent="0.15">
      <c r="B4" t="s">
        <v>75</v>
      </c>
      <c r="C4" s="197" t="s">
        <v>161</v>
      </c>
    </row>
    <row r="5" spans="2:16" x14ac:dyDescent="0.15">
      <c r="B5" t="s">
        <v>77</v>
      </c>
      <c r="C5" s="114" t="s">
        <v>78</v>
      </c>
    </row>
    <row r="6" spans="2:16" ht="13.5" customHeight="1" x14ac:dyDescent="0.15">
      <c r="I6" s="111" t="s">
        <v>76</v>
      </c>
    </row>
    <row r="7" spans="2:16" ht="13.5" customHeight="1" x14ac:dyDescent="0.15">
      <c r="C7" t="s">
        <v>56</v>
      </c>
      <c r="F7" t="s">
        <v>55</v>
      </c>
      <c r="I7" s="107"/>
      <c r="J7" s="108"/>
    </row>
    <row r="8" spans="2:16" ht="13.5" customHeight="1" x14ac:dyDescent="0.15">
      <c r="B8" s="189">
        <v>1</v>
      </c>
      <c r="C8" s="190" t="s">
        <v>164</v>
      </c>
      <c r="D8" s="191" t="s">
        <v>103</v>
      </c>
      <c r="E8" s="192" t="s">
        <v>177</v>
      </c>
      <c r="F8" s="154">
        <f>COUNTIF($E$24:$L$31,C8)</f>
        <v>2</v>
      </c>
      <c r="G8" s="155">
        <f>SUM(M8:N8)</f>
        <v>1</v>
      </c>
      <c r="H8" s="155"/>
      <c r="I8" s="194" t="s">
        <v>174</v>
      </c>
      <c r="J8" s="433" t="s">
        <v>163</v>
      </c>
      <c r="K8" s="7"/>
      <c r="L8" s="7"/>
      <c r="M8">
        <f>COUNTIF($D$24:$D$31,C8)</f>
        <v>0</v>
      </c>
      <c r="N8">
        <f>COUNTIF($M$24:$M$31,C8)</f>
        <v>1</v>
      </c>
      <c r="P8" s="193"/>
    </row>
    <row r="9" spans="2:16" ht="13.5" customHeight="1" x14ac:dyDescent="0.15">
      <c r="B9" s="189">
        <v>2</v>
      </c>
      <c r="C9" s="190" t="s">
        <v>165</v>
      </c>
      <c r="D9" s="191" t="s">
        <v>95</v>
      </c>
      <c r="E9" s="192" t="s">
        <v>177</v>
      </c>
      <c r="F9" s="154">
        <f t="shared" ref="F9:F19" si="0">COUNTIF($E$24:$L$31,C9)</f>
        <v>2</v>
      </c>
      <c r="G9" s="155">
        <f t="shared" ref="G9:G19" si="1">SUM(M9:N9)</f>
        <v>1</v>
      </c>
      <c r="H9" s="156"/>
      <c r="I9" s="195" t="s">
        <v>148</v>
      </c>
      <c r="J9" s="434" t="s">
        <v>164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193"/>
    </row>
    <row r="10" spans="2:16" ht="13.5" customHeight="1" x14ac:dyDescent="0.15">
      <c r="B10" s="189">
        <v>3</v>
      </c>
      <c r="C10" s="190" t="s">
        <v>163</v>
      </c>
      <c r="D10" s="191" t="s">
        <v>174</v>
      </c>
      <c r="E10" s="192" t="s">
        <v>177</v>
      </c>
      <c r="F10" s="154">
        <f t="shared" si="0"/>
        <v>2</v>
      </c>
      <c r="G10" s="155">
        <f t="shared" si="1"/>
        <v>1</v>
      </c>
      <c r="H10" s="156"/>
      <c r="I10" s="195" t="s">
        <v>149</v>
      </c>
      <c r="J10" s="434" t="s">
        <v>165</v>
      </c>
      <c r="K10" s="7"/>
      <c r="L10" s="7"/>
      <c r="M10">
        <f t="shared" si="2"/>
        <v>0</v>
      </c>
      <c r="N10">
        <f t="shared" si="3"/>
        <v>1</v>
      </c>
      <c r="P10" s="193"/>
    </row>
    <row r="11" spans="2:16" ht="13.5" customHeight="1" x14ac:dyDescent="0.15">
      <c r="B11" s="177">
        <v>4</v>
      </c>
      <c r="C11" s="178" t="s">
        <v>166</v>
      </c>
      <c r="D11" s="179" t="s">
        <v>103</v>
      </c>
      <c r="E11" s="180" t="s">
        <v>178</v>
      </c>
      <c r="F11" s="154">
        <f t="shared" si="0"/>
        <v>2</v>
      </c>
      <c r="G11" s="155">
        <f t="shared" si="1"/>
        <v>1</v>
      </c>
      <c r="H11" s="156"/>
      <c r="I11" s="195" t="s">
        <v>103</v>
      </c>
      <c r="J11" s="434" t="s">
        <v>166</v>
      </c>
      <c r="K11" s="7"/>
      <c r="L11" s="7"/>
      <c r="M11">
        <f t="shared" si="2"/>
        <v>1</v>
      </c>
      <c r="N11">
        <f t="shared" si="3"/>
        <v>0</v>
      </c>
      <c r="P11" s="193"/>
    </row>
    <row r="12" spans="2:16" ht="13.5" customHeight="1" x14ac:dyDescent="0.15">
      <c r="B12" s="177">
        <v>5</v>
      </c>
      <c r="C12" s="178" t="s">
        <v>179</v>
      </c>
      <c r="D12" s="179" t="s">
        <v>95</v>
      </c>
      <c r="E12" s="180" t="s">
        <v>178</v>
      </c>
      <c r="F12" s="154">
        <f t="shared" si="0"/>
        <v>2</v>
      </c>
      <c r="G12" s="155">
        <f t="shared" si="1"/>
        <v>1</v>
      </c>
      <c r="H12" s="156"/>
      <c r="I12" s="195" t="s">
        <v>175</v>
      </c>
      <c r="J12" s="434" t="s">
        <v>167</v>
      </c>
      <c r="K12" s="7"/>
      <c r="L12" s="7"/>
      <c r="M12">
        <f t="shared" si="2"/>
        <v>0</v>
      </c>
      <c r="N12">
        <f t="shared" si="3"/>
        <v>1</v>
      </c>
      <c r="P12" s="193"/>
    </row>
    <row r="13" spans="2:16" ht="13.5" customHeight="1" x14ac:dyDescent="0.15">
      <c r="B13" s="177">
        <v>6</v>
      </c>
      <c r="C13" s="178" t="s">
        <v>167</v>
      </c>
      <c r="D13" s="179" t="s">
        <v>175</v>
      </c>
      <c r="E13" s="180" t="s">
        <v>178</v>
      </c>
      <c r="F13" s="154">
        <f t="shared" si="0"/>
        <v>2</v>
      </c>
      <c r="G13" s="155">
        <f t="shared" si="1"/>
        <v>1</v>
      </c>
      <c r="H13" s="155"/>
      <c r="I13" s="195" t="s">
        <v>95</v>
      </c>
      <c r="J13" s="434" t="s">
        <v>168</v>
      </c>
      <c r="K13" s="7"/>
      <c r="L13" s="7"/>
      <c r="M13">
        <f t="shared" si="2"/>
        <v>1</v>
      </c>
      <c r="N13">
        <f t="shared" si="3"/>
        <v>0</v>
      </c>
      <c r="P13" s="193"/>
    </row>
    <row r="14" spans="2:16" ht="13.5" customHeight="1" x14ac:dyDescent="0.15">
      <c r="B14" s="181">
        <v>7</v>
      </c>
      <c r="C14" s="182" t="s">
        <v>180</v>
      </c>
      <c r="D14" s="183" t="s">
        <v>95</v>
      </c>
      <c r="E14" s="184" t="s">
        <v>131</v>
      </c>
      <c r="F14" s="154">
        <f t="shared" si="0"/>
        <v>2</v>
      </c>
      <c r="G14" s="155">
        <f t="shared" si="1"/>
        <v>1</v>
      </c>
      <c r="H14" s="156"/>
      <c r="I14" s="195" t="s">
        <v>149</v>
      </c>
      <c r="J14" s="434" t="s">
        <v>173</v>
      </c>
      <c r="K14" s="7"/>
      <c r="L14" s="7"/>
      <c r="M14">
        <f t="shared" si="2"/>
        <v>1</v>
      </c>
      <c r="N14">
        <f t="shared" si="3"/>
        <v>0</v>
      </c>
      <c r="P14" s="193"/>
    </row>
    <row r="15" spans="2:16" ht="13.5" customHeight="1" x14ac:dyDescent="0.15">
      <c r="B15" s="181">
        <v>8</v>
      </c>
      <c r="C15" s="182" t="s">
        <v>172</v>
      </c>
      <c r="D15" s="183" t="s">
        <v>103</v>
      </c>
      <c r="E15" s="184" t="s">
        <v>130</v>
      </c>
      <c r="F15" s="154">
        <f t="shared" si="0"/>
        <v>2</v>
      </c>
      <c r="G15" s="155">
        <f t="shared" si="1"/>
        <v>1</v>
      </c>
      <c r="H15" s="155"/>
      <c r="I15" s="195" t="s">
        <v>174</v>
      </c>
      <c r="J15" s="434" t="s">
        <v>169</v>
      </c>
      <c r="K15" s="7"/>
      <c r="L15" s="7"/>
      <c r="M15">
        <f t="shared" si="2"/>
        <v>0</v>
      </c>
      <c r="N15">
        <f t="shared" si="3"/>
        <v>1</v>
      </c>
      <c r="P15" s="193"/>
    </row>
    <row r="16" spans="2:16" ht="13.5" customHeight="1" x14ac:dyDescent="0.15">
      <c r="B16" s="181">
        <v>9</v>
      </c>
      <c r="C16" s="182" t="s">
        <v>171</v>
      </c>
      <c r="D16" s="183" t="s">
        <v>145</v>
      </c>
      <c r="E16" s="184" t="s">
        <v>130</v>
      </c>
      <c r="F16" s="154">
        <f t="shared" si="0"/>
        <v>2</v>
      </c>
      <c r="G16" s="155">
        <f t="shared" si="1"/>
        <v>1</v>
      </c>
      <c r="H16" s="155"/>
      <c r="I16" s="157" t="s">
        <v>176</v>
      </c>
      <c r="J16" s="435" t="s">
        <v>170</v>
      </c>
      <c r="K16" s="7"/>
      <c r="L16" s="7"/>
      <c r="M16">
        <f t="shared" si="2"/>
        <v>0</v>
      </c>
      <c r="N16">
        <f t="shared" si="3"/>
        <v>1</v>
      </c>
      <c r="P16" s="193"/>
    </row>
    <row r="17" spans="1:16" ht="13.5" customHeight="1" x14ac:dyDescent="0.15">
      <c r="B17" s="185">
        <v>10</v>
      </c>
      <c r="C17" s="186" t="s">
        <v>136</v>
      </c>
      <c r="D17" s="187" t="s">
        <v>95</v>
      </c>
      <c r="E17" s="188" t="s">
        <v>133</v>
      </c>
      <c r="F17" s="154">
        <f t="shared" si="0"/>
        <v>2</v>
      </c>
      <c r="G17" s="155">
        <f t="shared" si="1"/>
        <v>1</v>
      </c>
      <c r="H17" s="155"/>
      <c r="I17" s="157" t="s">
        <v>145</v>
      </c>
      <c r="J17" s="435" t="s">
        <v>171</v>
      </c>
      <c r="K17" s="7"/>
      <c r="L17" s="7"/>
      <c r="M17">
        <f t="shared" si="2"/>
        <v>0</v>
      </c>
      <c r="N17">
        <f t="shared" si="3"/>
        <v>1</v>
      </c>
      <c r="P17" s="193"/>
    </row>
    <row r="18" spans="1:16" ht="13.5" customHeight="1" x14ac:dyDescent="0.15">
      <c r="B18" s="185">
        <v>11</v>
      </c>
      <c r="C18" s="186" t="s">
        <v>169</v>
      </c>
      <c r="D18" s="187" t="s">
        <v>174</v>
      </c>
      <c r="E18" s="188" t="s">
        <v>132</v>
      </c>
      <c r="F18" s="154">
        <f t="shared" si="0"/>
        <v>2</v>
      </c>
      <c r="G18" s="155">
        <f t="shared" si="1"/>
        <v>1</v>
      </c>
      <c r="H18" s="155"/>
      <c r="I18" s="157" t="s">
        <v>103</v>
      </c>
      <c r="J18" s="435" t="s">
        <v>172</v>
      </c>
      <c r="K18" s="7"/>
      <c r="L18" s="7"/>
      <c r="M18">
        <f t="shared" si="2"/>
        <v>1</v>
      </c>
      <c r="N18">
        <f t="shared" si="3"/>
        <v>0</v>
      </c>
      <c r="P18" s="193"/>
    </row>
    <row r="19" spans="1:16" ht="13.5" customHeight="1" x14ac:dyDescent="0.15">
      <c r="B19" s="185">
        <v>12</v>
      </c>
      <c r="C19" s="186" t="s">
        <v>170</v>
      </c>
      <c r="D19" s="187" t="s">
        <v>176</v>
      </c>
      <c r="E19" s="188" t="s">
        <v>132</v>
      </c>
      <c r="F19" s="154">
        <f t="shared" si="0"/>
        <v>2</v>
      </c>
      <c r="G19" s="155">
        <f t="shared" si="1"/>
        <v>1</v>
      </c>
      <c r="H19" s="155"/>
      <c r="I19" s="157" t="s">
        <v>95</v>
      </c>
      <c r="J19" s="435" t="s">
        <v>136</v>
      </c>
      <c r="K19" s="7"/>
      <c r="L19" s="7"/>
      <c r="M19">
        <f t="shared" si="2"/>
        <v>1</v>
      </c>
      <c r="N19">
        <f>COUNTIF($M$24:$M$31,C19)</f>
        <v>0</v>
      </c>
      <c r="P19" s="193"/>
    </row>
    <row r="20" spans="1:16" ht="13.5" customHeight="1" x14ac:dyDescent="0.15"/>
    <row r="21" spans="1:16" ht="13.5" customHeight="1" x14ac:dyDescent="0.15">
      <c r="P21" s="193"/>
    </row>
    <row r="22" spans="1:16" ht="13.5" customHeight="1" x14ac:dyDescent="0.15"/>
    <row r="23" spans="1:16" ht="13.5" customHeight="1" x14ac:dyDescent="0.15">
      <c r="D23" t="s">
        <v>81</v>
      </c>
      <c r="F23" t="s">
        <v>82</v>
      </c>
      <c r="J23" t="s">
        <v>83</v>
      </c>
      <c r="M23" t="s">
        <v>81</v>
      </c>
    </row>
    <row r="24" spans="1:16" ht="13.5" customHeight="1" x14ac:dyDescent="0.15">
      <c r="D24" t="str">
        <f>C14</f>
        <v>社FCジュニア　U-１２</v>
      </c>
      <c r="E24" s="70" t="s">
        <v>6</v>
      </c>
      <c r="F24" t="str">
        <f>C8</f>
        <v>SVIC　FA　U-10</v>
      </c>
      <c r="H24" t="str">
        <f>C9</f>
        <v>社FCジュニア　U-10</v>
      </c>
      <c r="I24" s="70" t="s">
        <v>12</v>
      </c>
      <c r="J24" t="str">
        <f>C11</f>
        <v>駒ヶ林FC</v>
      </c>
      <c r="L24" t="str">
        <f>C12</f>
        <v>旭FCジュニア　U-10</v>
      </c>
      <c r="M24" t="str">
        <f>C17</f>
        <v>旭FCジュニア　U-12</v>
      </c>
    </row>
    <row r="25" spans="1:16" ht="13.5" customHeight="1" x14ac:dyDescent="0.15">
      <c r="D25" t="str">
        <f>C11</f>
        <v>駒ヶ林FC</v>
      </c>
      <c r="E25" s="70" t="s">
        <v>5</v>
      </c>
      <c r="F25" t="str">
        <f>C14</f>
        <v>社FCジュニア　U-１２</v>
      </c>
      <c r="H25" t="str">
        <f>C15</f>
        <v>SVIC　FA　U-1２</v>
      </c>
      <c r="I25" s="70" t="s">
        <v>54</v>
      </c>
      <c r="J25" t="str">
        <f>C17</f>
        <v>旭FCジュニア　U-12</v>
      </c>
      <c r="L25" t="str">
        <f>C18</f>
        <v>猪名川FC</v>
      </c>
      <c r="M25" t="str">
        <f>C8</f>
        <v>SVIC　FA　U-10</v>
      </c>
    </row>
    <row r="26" spans="1:16" ht="13.5" customHeight="1" x14ac:dyDescent="0.15">
      <c r="D26" t="str">
        <f>C18</f>
        <v>猪名川FC</v>
      </c>
      <c r="E26" s="70" t="s">
        <v>6</v>
      </c>
      <c r="F26" t="str">
        <f>C8</f>
        <v>SVIC　FA　U-10</v>
      </c>
      <c r="H26" t="str">
        <f>C10</f>
        <v>末広FC</v>
      </c>
      <c r="I26" s="70" t="s">
        <v>12</v>
      </c>
      <c r="J26" t="str">
        <f>C11</f>
        <v>駒ヶ林FC</v>
      </c>
      <c r="L26" t="str">
        <f>C13</f>
        <v>シエロFC</v>
      </c>
      <c r="M26" t="str">
        <f>C15</f>
        <v>SVIC　FA　U-1２</v>
      </c>
    </row>
    <row r="27" spans="1:16" ht="13.5" customHeight="1" x14ac:dyDescent="0.15">
      <c r="D27" t="str">
        <f>C9</f>
        <v>社FCジュニア　U-10</v>
      </c>
      <c r="E27" s="70" t="s">
        <v>5</v>
      </c>
      <c r="F27" t="str">
        <f>C14</f>
        <v>社FCジュニア　U-１２</v>
      </c>
      <c r="H27" t="str">
        <f>C16</f>
        <v>香寺SC</v>
      </c>
      <c r="I27" s="70" t="s">
        <v>54</v>
      </c>
      <c r="J27" t="str">
        <f>C17</f>
        <v>旭FCジュニア　U-12</v>
      </c>
      <c r="L27" t="str">
        <f>C19</f>
        <v>FCやまざる</v>
      </c>
      <c r="M27" t="str">
        <f>C12</f>
        <v>旭FCジュニア　U-10</v>
      </c>
    </row>
    <row r="28" spans="1:16" ht="13.5" customHeight="1" x14ac:dyDescent="0.15">
      <c r="B28" s="159"/>
      <c r="C28" s="159"/>
      <c r="D28" t="str">
        <f>C19</f>
        <v>FCやまざる</v>
      </c>
      <c r="E28" s="70" t="s">
        <v>6</v>
      </c>
      <c r="F28" t="str">
        <f>C9</f>
        <v>社FCジュニア　U-10</v>
      </c>
      <c r="H28" t="str">
        <f>C10</f>
        <v>末広FC</v>
      </c>
      <c r="I28" s="70" t="s">
        <v>12</v>
      </c>
      <c r="J28" t="str">
        <f>C12</f>
        <v>旭FCジュニア　U-10</v>
      </c>
      <c r="L28" t="str">
        <f>C13</f>
        <v>シエロFC</v>
      </c>
      <c r="M28" t="str">
        <f>C16</f>
        <v>香寺SC</v>
      </c>
    </row>
    <row r="29" spans="1:16" ht="13.5" customHeight="1" x14ac:dyDescent="0.15">
      <c r="B29" s="159"/>
      <c r="C29" s="159"/>
      <c r="D29" t="str">
        <f>C13</f>
        <v>シエロFC</v>
      </c>
      <c r="E29" s="70" t="s">
        <v>5</v>
      </c>
      <c r="F29" t="str">
        <f>C15</f>
        <v>SVIC　FA　U-1２</v>
      </c>
      <c r="H29" t="str">
        <f>C16</f>
        <v>香寺SC</v>
      </c>
      <c r="I29" s="70" t="s">
        <v>54</v>
      </c>
      <c r="J29" t="str">
        <f>C18</f>
        <v>猪名川FC</v>
      </c>
      <c r="L29" t="str">
        <f>C19</f>
        <v>FCやまざる</v>
      </c>
      <c r="M29" t="str">
        <f>C10</f>
        <v>末広FC</v>
      </c>
    </row>
    <row r="30" spans="1:16" ht="13.5" customHeight="1" x14ac:dyDescent="0.15">
      <c r="B30" s="159"/>
      <c r="C30" s="159"/>
    </row>
    <row r="31" spans="1:16" ht="13.5" customHeight="1" x14ac:dyDescent="0.15"/>
    <row r="32" spans="1:16" ht="13.5" customHeight="1" x14ac:dyDescent="0.15">
      <c r="A32" s="161" t="s">
        <v>96</v>
      </c>
      <c r="B32" s="160">
        <v>1</v>
      </c>
      <c r="C32" s="160" t="s">
        <v>101</v>
      </c>
    </row>
    <row r="33" spans="1:3" ht="13.5" customHeight="1" x14ac:dyDescent="0.15">
      <c r="A33" s="161" t="s">
        <v>96</v>
      </c>
      <c r="B33" s="162">
        <v>2</v>
      </c>
      <c r="C33" s="160" t="s">
        <v>101</v>
      </c>
    </row>
    <row r="34" spans="1:3" ht="13.5" customHeight="1" x14ac:dyDescent="0.15">
      <c r="A34" s="161" t="s">
        <v>96</v>
      </c>
      <c r="B34" s="162">
        <v>3</v>
      </c>
      <c r="C34" s="160" t="s">
        <v>101</v>
      </c>
    </row>
    <row r="35" spans="1:3" ht="13.5" customHeight="1" x14ac:dyDescent="0.15">
      <c r="A35" s="163" t="s">
        <v>97</v>
      </c>
      <c r="B35" s="158">
        <v>1</v>
      </c>
      <c r="C35" s="159" t="s">
        <v>101</v>
      </c>
    </row>
    <row r="36" spans="1:3" ht="13.5" customHeight="1" x14ac:dyDescent="0.15">
      <c r="A36" s="163" t="s">
        <v>97</v>
      </c>
      <c r="B36" s="158">
        <v>2</v>
      </c>
      <c r="C36" s="159" t="s">
        <v>101</v>
      </c>
    </row>
    <row r="37" spans="1:3" ht="13.5" customHeight="1" x14ac:dyDescent="0.15">
      <c r="A37" s="163" t="s">
        <v>97</v>
      </c>
      <c r="B37" s="158">
        <v>3</v>
      </c>
      <c r="C37" s="159" t="s">
        <v>101</v>
      </c>
    </row>
    <row r="38" spans="1:3" ht="13.5" customHeight="1" x14ac:dyDescent="0.15">
      <c r="A38" s="161" t="s">
        <v>98</v>
      </c>
      <c r="B38" s="162">
        <v>1</v>
      </c>
      <c r="C38" s="160" t="s">
        <v>101</v>
      </c>
    </row>
    <row r="39" spans="1:3" ht="13.5" customHeight="1" x14ac:dyDescent="0.15">
      <c r="A39" s="161" t="s">
        <v>98</v>
      </c>
      <c r="B39" s="162">
        <v>2</v>
      </c>
      <c r="C39" s="160" t="s">
        <v>101</v>
      </c>
    </row>
    <row r="40" spans="1:3" ht="13.5" customHeight="1" x14ac:dyDescent="0.15">
      <c r="A40" s="161" t="s">
        <v>98</v>
      </c>
      <c r="B40" s="162">
        <v>3</v>
      </c>
      <c r="C40" s="160" t="s">
        <v>101</v>
      </c>
    </row>
    <row r="41" spans="1:3" ht="13.5" customHeight="1" x14ac:dyDescent="0.15">
      <c r="A41" s="163" t="s">
        <v>99</v>
      </c>
      <c r="B41" s="158">
        <v>1</v>
      </c>
      <c r="C41" s="159" t="s">
        <v>101</v>
      </c>
    </row>
    <row r="42" spans="1:3" ht="13.5" customHeight="1" x14ac:dyDescent="0.15">
      <c r="A42" s="163" t="s">
        <v>99</v>
      </c>
      <c r="B42" s="158">
        <v>2</v>
      </c>
      <c r="C42" s="159" t="s">
        <v>101</v>
      </c>
    </row>
    <row r="43" spans="1:3" ht="13.5" customHeight="1" x14ac:dyDescent="0.15">
      <c r="A43" s="163" t="s">
        <v>99</v>
      </c>
      <c r="B43" s="158">
        <v>3</v>
      </c>
      <c r="C43" s="159" t="s">
        <v>101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予選ﾘｰｸﾞ・順位決定戦</vt:lpstr>
      <vt:lpstr>ﾀｲﾑｽｹｼﾞｭｰﾙ</vt:lpstr>
      <vt:lpstr>地図</vt:lpstr>
      <vt:lpstr>グランド配置図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2018-08-09T12:17:50Z</cp:lastPrinted>
  <dcterms:created xsi:type="dcterms:W3CDTF">2006-09-16T05:46:34Z</dcterms:created>
  <dcterms:modified xsi:type="dcterms:W3CDTF">2021-12-14T12:33:20Z</dcterms:modified>
</cp:coreProperties>
</file>